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backupFile="1" defaultThemeVersion="124226"/>
  <mc:AlternateContent xmlns:mc="http://schemas.openxmlformats.org/markup-compatibility/2006">
    <mc:Choice Requires="x15">
      <x15ac:absPath xmlns:x15ac="http://schemas.microsoft.com/office/spreadsheetml/2010/11/ac" url="/Users/andrejasulik/Desktop/ZADAR ITS PM/03 NABAVA ITS OPREMA/04 FINALIZIRANA VERZIJA PRIJE OBJAVE 2/"/>
    </mc:Choice>
  </mc:AlternateContent>
  <xr:revisionPtr revIDLastSave="0" documentId="13_ncr:81_{EE164AAB-47EF-C946-9ED2-871F913142E5}" xr6:coauthVersionLast="47" xr6:coauthVersionMax="47" xr10:uidLastSave="{00000000-0000-0000-0000-000000000000}"/>
  <bookViews>
    <workbookView xWindow="0" yWindow="460" windowWidth="28800" windowHeight="15840" tabRatio="946" firstSheet="18" activeTab="22" xr2:uid="{00000000-000D-0000-FFFF-FFFF00000000}"/>
  </bookViews>
  <sheets>
    <sheet name="PREAMBULA" sheetId="1" r:id="rId1"/>
    <sheet name="MAPA_1" sheetId="2" r:id="rId2"/>
    <sheet name="MAPA_1_JEDNAKOVRIJEDNOST" sheetId="3" r:id="rId3"/>
    <sheet name="MAPA_2" sheetId="4" r:id="rId4"/>
    <sheet name="MAPA_3" sheetId="5" r:id="rId5"/>
    <sheet name="MAPA_4_LOKACIJA 1" sheetId="6" r:id="rId6"/>
    <sheet name="MAPA_4_LOKACIJA 2" sheetId="7" r:id="rId7"/>
    <sheet name="MAPA_4_LOKACIJA 3" sheetId="8" r:id="rId8"/>
    <sheet name="MAPA_4_LOKACIJA 4" sheetId="9" r:id="rId9"/>
    <sheet name="MAPA_4_LOKACIJA 5" sheetId="10" r:id="rId10"/>
    <sheet name="MAPA_4_LOKACIJA 6" sheetId="11" r:id="rId11"/>
    <sheet name="MAPA_4_LOKACIJA 7" sheetId="12" r:id="rId12"/>
    <sheet name="MAPA_4_LOKACIJA 8" sheetId="13" r:id="rId13"/>
    <sheet name="MAPA_4_LOKACIJA 9" sheetId="14" r:id="rId14"/>
    <sheet name="MAPA_4_LOKACIJA 10" sheetId="15" r:id="rId15"/>
    <sheet name="MAPA_4_LOKACIJA 11" sheetId="16" r:id="rId16"/>
    <sheet name="MAPA_4_LOKACIJA 13" sheetId="17" r:id="rId17"/>
    <sheet name="MAPA_4_LOKACIJA 14" sheetId="18" r:id="rId18"/>
    <sheet name="MAPA_4_LOKACIJA 15" sheetId="19" r:id="rId19"/>
    <sheet name="MAPA_4_LOKACIJA 16" sheetId="20" r:id="rId20"/>
    <sheet name="MAPA_4_LOKACIJA 17" sheetId="21" r:id="rId21"/>
    <sheet name="MAPA_4_LOKACIJA 18" sheetId="22" r:id="rId22"/>
    <sheet name="MAPA_4_REKAPITULACIJA" sheetId="23" r:id="rId23"/>
    <sheet name="MAPA_5_NC-VIDEONADZOR" sheetId="24" r:id="rId24"/>
    <sheet name="MAPA_5_NC-PROTUPROVALA" sheetId="25" r:id="rId25"/>
    <sheet name="MAPA_5_NC-KONTROLA PRISTUPA" sheetId="26" r:id="rId26"/>
    <sheet name="MAPA_5_NADZORNI CENTAR" sheetId="27" r:id="rId27"/>
    <sheet name="MAPA_5_ZAJEDNIČKI RADOVI" sheetId="28" r:id="rId28"/>
    <sheet name="MAPA_5_NAMJEŠTAJ" sheetId="29" r:id="rId29"/>
    <sheet name="MAPA_5_REKAPITULACIJA" sheetId="30" r:id="rId30"/>
    <sheet name="MAPA_6" sheetId="31" r:id="rId31"/>
    <sheet name="REKAPITULACIJA" sheetId="32" r:id="rId32"/>
  </sheets>
  <definedNames>
    <definedName name="_xlnm.Print_Area" localSheetId="1">MAPA_1!$A$1:$I$2496</definedName>
    <definedName name="_xlnm.Print_Area" localSheetId="2">MAPA_1_JEDNAKOVRIJEDNOST!$A$1:$G$411</definedName>
    <definedName name="_xlnm.Print_Area" localSheetId="5">'MAPA_4_LOKACIJA 1'!$A$1:$H$26</definedName>
    <definedName name="_xlnm.Print_Area" localSheetId="14">'MAPA_4_LOKACIJA 10'!$A$1:$H$21</definedName>
    <definedName name="_xlnm.Print_Area" localSheetId="15">'MAPA_4_LOKACIJA 11'!$A$1:$H$26</definedName>
    <definedName name="_xlnm.Print_Area" localSheetId="16">'MAPA_4_LOKACIJA 13'!$A$1:$H$21</definedName>
    <definedName name="_xlnm.Print_Area" localSheetId="17">'MAPA_4_LOKACIJA 14'!$A$1:$H$21</definedName>
    <definedName name="_xlnm.Print_Area" localSheetId="18">'MAPA_4_LOKACIJA 15'!$A$1:$H$26</definedName>
    <definedName name="_xlnm.Print_Area" localSheetId="19">'MAPA_4_LOKACIJA 16'!$A$1:$H$21</definedName>
    <definedName name="_xlnm.Print_Area" localSheetId="20">'MAPA_4_LOKACIJA 17'!$A$1:$H$26</definedName>
    <definedName name="_xlnm.Print_Area" localSheetId="21">'MAPA_4_LOKACIJA 18'!$A$1:$H$21</definedName>
    <definedName name="_xlnm.Print_Area" localSheetId="6">'MAPA_4_LOKACIJA 2'!$A$1:$H$21</definedName>
    <definedName name="_xlnm.Print_Area" localSheetId="7">'MAPA_4_LOKACIJA 3'!$A$1:$H$21</definedName>
    <definedName name="_xlnm.Print_Area" localSheetId="8">'MAPA_4_LOKACIJA 4'!$A$1:$H$26</definedName>
    <definedName name="_xlnm.Print_Area" localSheetId="9">'MAPA_4_LOKACIJA 5'!$A$1:$H$26</definedName>
    <definedName name="_xlnm.Print_Area" localSheetId="10">'MAPA_4_LOKACIJA 6'!$A$1:$H$21</definedName>
    <definedName name="_xlnm.Print_Area" localSheetId="11">'MAPA_4_LOKACIJA 7'!$A$1:$H$21</definedName>
    <definedName name="_xlnm.Print_Area" localSheetId="12">'MAPA_4_LOKACIJA 8'!$A$1:$H$21</definedName>
    <definedName name="_xlnm.Print_Area" localSheetId="13">'MAPA_4_LOKACIJA 9'!$A$1:$H$26</definedName>
    <definedName name="_xlnm.Print_Area" localSheetId="22">MAPA_4_REKAPITULACIJA!$A$1:$H$71</definedName>
    <definedName name="_xlnm.Print_Area" localSheetId="26">'MAPA_5_NADZORNI CENTAR'!$A$1:$H$48</definedName>
    <definedName name="_xlnm.Print_Area" localSheetId="28">MAPA_5_NAMJEŠTAJ!$A$1:$H$13</definedName>
    <definedName name="_xlnm.Print_Area" localSheetId="25">'MAPA_5_NC-KONTROLA PRISTUPA'!$A$1:$H$33</definedName>
    <definedName name="_xlnm.Print_Area" localSheetId="24">'MAPA_5_NC-PROTUPROVALA'!$A$1:$H$33</definedName>
    <definedName name="_xlnm.Print_Area" localSheetId="23">'MAPA_5_NC-VIDEONADZOR'!$A$1:$H$25</definedName>
    <definedName name="_xlnm.Print_Area" localSheetId="29">MAPA_5_REKAPITULACIJA!$A$1:$H$31</definedName>
    <definedName name="_xlnm.Print_Area" localSheetId="27">'MAPA_5_ZAJEDNIČKI RADOVI'!$A$1:$H$8</definedName>
    <definedName name="_xlnm.Print_Area" localSheetId="0">PREAMBULA!$A$1:$A$16</definedName>
    <definedName name="_xlnm.Print_Titles" localSheetId="1">MAPA_1!$1:$6</definedName>
    <definedName name="_xlnm.Print_Titles" localSheetId="2">MAPA_1_JEDNAKOVRIJEDNOST!$1:$1</definedName>
    <definedName name="_xlnm.Print_Titles" localSheetId="5">'MAPA_4_LOKACIJA 1'!$1:$1</definedName>
    <definedName name="_xlnm.Print_Titles" localSheetId="14">'MAPA_4_LOKACIJA 10'!$1:$1</definedName>
    <definedName name="_xlnm.Print_Titles" localSheetId="15">'MAPA_4_LOKACIJA 11'!$1:$1</definedName>
    <definedName name="_xlnm.Print_Titles" localSheetId="16">'MAPA_4_LOKACIJA 13'!$1:$1</definedName>
    <definedName name="_xlnm.Print_Titles" localSheetId="17">'MAPA_4_LOKACIJA 14'!$1:$1</definedName>
    <definedName name="_xlnm.Print_Titles" localSheetId="18">'MAPA_4_LOKACIJA 15'!$1:$1</definedName>
    <definedName name="_xlnm.Print_Titles" localSheetId="19">'MAPA_4_LOKACIJA 16'!$1:$1</definedName>
    <definedName name="_xlnm.Print_Titles" localSheetId="20">'MAPA_4_LOKACIJA 17'!$1:$1</definedName>
    <definedName name="_xlnm.Print_Titles" localSheetId="21">'MAPA_4_LOKACIJA 18'!$1:$1</definedName>
    <definedName name="_xlnm.Print_Titles" localSheetId="6">'MAPA_4_LOKACIJA 2'!$1:$1</definedName>
    <definedName name="_xlnm.Print_Titles" localSheetId="7">'MAPA_4_LOKACIJA 3'!$1:$1</definedName>
    <definedName name="_xlnm.Print_Titles" localSheetId="8">'MAPA_4_LOKACIJA 4'!$1:$1</definedName>
    <definedName name="_xlnm.Print_Titles" localSheetId="9">'MAPA_4_LOKACIJA 5'!$1:$1</definedName>
    <definedName name="_xlnm.Print_Titles" localSheetId="10">'MAPA_4_LOKACIJA 6'!$1:$1</definedName>
    <definedName name="_xlnm.Print_Titles" localSheetId="11">'MAPA_4_LOKACIJA 7'!$1:$1</definedName>
    <definedName name="_xlnm.Print_Titles" localSheetId="12">'MAPA_4_LOKACIJA 8'!$1:$1</definedName>
    <definedName name="_xlnm.Print_Titles" localSheetId="13">'MAPA_4_LOKACIJA 9'!$1:$1</definedName>
    <definedName name="_xlnm.Print_Titles" localSheetId="22">MAPA_4_REKAPITULACIJA!$1:$1</definedName>
    <definedName name="_xlnm.Print_Titles" localSheetId="26">'MAPA_5_NADZORNI CENTAR'!$1:$3</definedName>
    <definedName name="_xlnm.Print_Titles" localSheetId="28">MAPA_5_NAMJEŠTAJ!$1:$3</definedName>
    <definedName name="_xlnm.Print_Titles" localSheetId="25">'MAPA_5_NC-KONTROLA PRISTUPA'!$1:$3</definedName>
    <definedName name="_xlnm.Print_Titles" localSheetId="24">'MAPA_5_NC-PROTUPROVALA'!$1:$3</definedName>
    <definedName name="_xlnm.Print_Titles" localSheetId="23">'MAPA_5_NC-VIDEONADZOR'!$1:$3</definedName>
    <definedName name="_xlnm.Print_Titles" localSheetId="29">MAPA_5_REKAPITULACIJA!$1:$3</definedName>
    <definedName name="_xlnm.Print_Titles" localSheetId="27">'MAPA_5_ZAJEDNIČKI RADOVI'!$1:$3</definedName>
    <definedName name="_xlnm.Print_Titles" localSheetId="0">PREAMBULA!$1:$6</definedName>
    <definedName name="Z_CDB37B5C_25E8_6845_A1FE_C2EB28E94FE7_.wvu.PrintArea" localSheetId="1" hidden="1">MAPA_1!$A$1:$I$2496</definedName>
    <definedName name="Z_CDB37B5C_25E8_6845_A1FE_C2EB28E94FE7_.wvu.PrintArea" localSheetId="2" hidden="1">MAPA_1_JEDNAKOVRIJEDNOST!$A$1:$G$411</definedName>
    <definedName name="Z_CDB37B5C_25E8_6845_A1FE_C2EB28E94FE7_.wvu.PrintArea" localSheetId="5" hidden="1">'MAPA_4_LOKACIJA 1'!$A$1:$H$26</definedName>
    <definedName name="Z_CDB37B5C_25E8_6845_A1FE_C2EB28E94FE7_.wvu.PrintArea" localSheetId="14" hidden="1">'MAPA_4_LOKACIJA 10'!$A$1:$H$21</definedName>
    <definedName name="Z_CDB37B5C_25E8_6845_A1FE_C2EB28E94FE7_.wvu.PrintArea" localSheetId="15" hidden="1">'MAPA_4_LOKACIJA 11'!$A$1:$H$26</definedName>
    <definedName name="Z_CDB37B5C_25E8_6845_A1FE_C2EB28E94FE7_.wvu.PrintArea" localSheetId="16" hidden="1">'MAPA_4_LOKACIJA 13'!$A$1:$H$21</definedName>
    <definedName name="Z_CDB37B5C_25E8_6845_A1FE_C2EB28E94FE7_.wvu.PrintArea" localSheetId="17" hidden="1">'MAPA_4_LOKACIJA 14'!$A$1:$H$21</definedName>
    <definedName name="Z_CDB37B5C_25E8_6845_A1FE_C2EB28E94FE7_.wvu.PrintArea" localSheetId="18" hidden="1">'MAPA_4_LOKACIJA 15'!$A$1:$H$26</definedName>
    <definedName name="Z_CDB37B5C_25E8_6845_A1FE_C2EB28E94FE7_.wvu.PrintArea" localSheetId="19" hidden="1">'MAPA_4_LOKACIJA 16'!$A$1:$H$21</definedName>
    <definedName name="Z_CDB37B5C_25E8_6845_A1FE_C2EB28E94FE7_.wvu.PrintArea" localSheetId="20" hidden="1">'MAPA_4_LOKACIJA 17'!$A$1:$H$26</definedName>
    <definedName name="Z_CDB37B5C_25E8_6845_A1FE_C2EB28E94FE7_.wvu.PrintArea" localSheetId="21" hidden="1">'MAPA_4_LOKACIJA 18'!$A$1:$H$21</definedName>
    <definedName name="Z_CDB37B5C_25E8_6845_A1FE_C2EB28E94FE7_.wvu.PrintArea" localSheetId="6" hidden="1">'MAPA_4_LOKACIJA 2'!$A$1:$H$21</definedName>
    <definedName name="Z_CDB37B5C_25E8_6845_A1FE_C2EB28E94FE7_.wvu.PrintArea" localSheetId="7" hidden="1">'MAPA_4_LOKACIJA 3'!$A$1:$H$21</definedName>
    <definedName name="Z_CDB37B5C_25E8_6845_A1FE_C2EB28E94FE7_.wvu.PrintArea" localSheetId="8" hidden="1">'MAPA_4_LOKACIJA 4'!$A$1:$H$26</definedName>
    <definedName name="Z_CDB37B5C_25E8_6845_A1FE_C2EB28E94FE7_.wvu.PrintArea" localSheetId="9" hidden="1">'MAPA_4_LOKACIJA 5'!$A$1:$H$26</definedName>
    <definedName name="Z_CDB37B5C_25E8_6845_A1FE_C2EB28E94FE7_.wvu.PrintArea" localSheetId="10" hidden="1">'MAPA_4_LOKACIJA 6'!$A$1:$H$21</definedName>
    <definedName name="Z_CDB37B5C_25E8_6845_A1FE_C2EB28E94FE7_.wvu.PrintArea" localSheetId="11" hidden="1">'MAPA_4_LOKACIJA 7'!$A$1:$H$21</definedName>
    <definedName name="Z_CDB37B5C_25E8_6845_A1FE_C2EB28E94FE7_.wvu.PrintArea" localSheetId="12" hidden="1">'MAPA_4_LOKACIJA 8'!$A$1:$H$21</definedName>
    <definedName name="Z_CDB37B5C_25E8_6845_A1FE_C2EB28E94FE7_.wvu.PrintArea" localSheetId="13" hidden="1">'MAPA_4_LOKACIJA 9'!$A$1:$H$26</definedName>
    <definedName name="Z_CDB37B5C_25E8_6845_A1FE_C2EB28E94FE7_.wvu.PrintArea" localSheetId="22" hidden="1">MAPA_4_REKAPITULACIJA!$A$1:$H$71</definedName>
    <definedName name="Z_CDB37B5C_25E8_6845_A1FE_C2EB28E94FE7_.wvu.PrintArea" localSheetId="26" hidden="1">'MAPA_5_NADZORNI CENTAR'!$A$1:$H$48</definedName>
    <definedName name="Z_CDB37B5C_25E8_6845_A1FE_C2EB28E94FE7_.wvu.PrintArea" localSheetId="28" hidden="1">MAPA_5_NAMJEŠTAJ!$A$1:$H$13</definedName>
    <definedName name="Z_CDB37B5C_25E8_6845_A1FE_C2EB28E94FE7_.wvu.PrintArea" localSheetId="25" hidden="1">'MAPA_5_NC-KONTROLA PRISTUPA'!$A$1:$H$33</definedName>
    <definedName name="Z_CDB37B5C_25E8_6845_A1FE_C2EB28E94FE7_.wvu.PrintArea" localSheetId="24" hidden="1">'MAPA_5_NC-PROTUPROVALA'!$A$1:$H$33</definedName>
    <definedName name="Z_CDB37B5C_25E8_6845_A1FE_C2EB28E94FE7_.wvu.PrintArea" localSheetId="23" hidden="1">'MAPA_5_NC-VIDEONADZOR'!$A$1:$H$25</definedName>
    <definedName name="Z_CDB37B5C_25E8_6845_A1FE_C2EB28E94FE7_.wvu.PrintArea" localSheetId="29" hidden="1">MAPA_5_REKAPITULACIJA!$A$1:$H$31</definedName>
    <definedName name="Z_CDB37B5C_25E8_6845_A1FE_C2EB28E94FE7_.wvu.PrintArea" localSheetId="27" hidden="1">'MAPA_5_ZAJEDNIČKI RADOVI'!$A$1:$H$8</definedName>
    <definedName name="Z_CDB37B5C_25E8_6845_A1FE_C2EB28E94FE7_.wvu.PrintArea" localSheetId="0" hidden="1">PREAMBULA!$A$1:$A$16</definedName>
    <definedName name="Z_CDB37B5C_25E8_6845_A1FE_C2EB28E94FE7_.wvu.PrintTitles" localSheetId="1" hidden="1">MAPA_1!$1:$6</definedName>
    <definedName name="Z_CDB37B5C_25E8_6845_A1FE_C2EB28E94FE7_.wvu.PrintTitles" localSheetId="2" hidden="1">MAPA_1_JEDNAKOVRIJEDNOST!$1:$1</definedName>
    <definedName name="Z_CDB37B5C_25E8_6845_A1FE_C2EB28E94FE7_.wvu.PrintTitles" localSheetId="5" hidden="1">'MAPA_4_LOKACIJA 1'!$1:$1</definedName>
    <definedName name="Z_CDB37B5C_25E8_6845_A1FE_C2EB28E94FE7_.wvu.PrintTitles" localSheetId="14" hidden="1">'MAPA_4_LOKACIJA 10'!$1:$1</definedName>
    <definedName name="Z_CDB37B5C_25E8_6845_A1FE_C2EB28E94FE7_.wvu.PrintTitles" localSheetId="15" hidden="1">'MAPA_4_LOKACIJA 11'!$1:$1</definedName>
    <definedName name="Z_CDB37B5C_25E8_6845_A1FE_C2EB28E94FE7_.wvu.PrintTitles" localSheetId="16" hidden="1">'MAPA_4_LOKACIJA 13'!$1:$1</definedName>
    <definedName name="Z_CDB37B5C_25E8_6845_A1FE_C2EB28E94FE7_.wvu.PrintTitles" localSheetId="17" hidden="1">'MAPA_4_LOKACIJA 14'!$1:$1</definedName>
    <definedName name="Z_CDB37B5C_25E8_6845_A1FE_C2EB28E94FE7_.wvu.PrintTitles" localSheetId="18" hidden="1">'MAPA_4_LOKACIJA 15'!$1:$1</definedName>
    <definedName name="Z_CDB37B5C_25E8_6845_A1FE_C2EB28E94FE7_.wvu.PrintTitles" localSheetId="19" hidden="1">'MAPA_4_LOKACIJA 16'!$1:$1</definedName>
    <definedName name="Z_CDB37B5C_25E8_6845_A1FE_C2EB28E94FE7_.wvu.PrintTitles" localSheetId="20" hidden="1">'MAPA_4_LOKACIJA 17'!$1:$1</definedName>
    <definedName name="Z_CDB37B5C_25E8_6845_A1FE_C2EB28E94FE7_.wvu.PrintTitles" localSheetId="21" hidden="1">'MAPA_4_LOKACIJA 18'!$1:$1</definedName>
    <definedName name="Z_CDB37B5C_25E8_6845_A1FE_C2EB28E94FE7_.wvu.PrintTitles" localSheetId="6" hidden="1">'MAPA_4_LOKACIJA 2'!$1:$1</definedName>
    <definedName name="Z_CDB37B5C_25E8_6845_A1FE_C2EB28E94FE7_.wvu.PrintTitles" localSheetId="7" hidden="1">'MAPA_4_LOKACIJA 3'!$1:$1</definedName>
    <definedName name="Z_CDB37B5C_25E8_6845_A1FE_C2EB28E94FE7_.wvu.PrintTitles" localSheetId="8" hidden="1">'MAPA_4_LOKACIJA 4'!$1:$1</definedName>
    <definedName name="Z_CDB37B5C_25E8_6845_A1FE_C2EB28E94FE7_.wvu.PrintTitles" localSheetId="9" hidden="1">'MAPA_4_LOKACIJA 5'!$1:$1</definedName>
    <definedName name="Z_CDB37B5C_25E8_6845_A1FE_C2EB28E94FE7_.wvu.PrintTitles" localSheetId="10" hidden="1">'MAPA_4_LOKACIJA 6'!$1:$1</definedName>
    <definedName name="Z_CDB37B5C_25E8_6845_A1FE_C2EB28E94FE7_.wvu.PrintTitles" localSheetId="11" hidden="1">'MAPA_4_LOKACIJA 7'!$1:$1</definedName>
    <definedName name="Z_CDB37B5C_25E8_6845_A1FE_C2EB28E94FE7_.wvu.PrintTitles" localSheetId="12" hidden="1">'MAPA_4_LOKACIJA 8'!$1:$1</definedName>
    <definedName name="Z_CDB37B5C_25E8_6845_A1FE_C2EB28E94FE7_.wvu.PrintTitles" localSheetId="13" hidden="1">'MAPA_4_LOKACIJA 9'!$1:$1</definedName>
    <definedName name="Z_CDB37B5C_25E8_6845_A1FE_C2EB28E94FE7_.wvu.PrintTitles" localSheetId="22" hidden="1">MAPA_4_REKAPITULACIJA!$1:$1</definedName>
    <definedName name="Z_CDB37B5C_25E8_6845_A1FE_C2EB28E94FE7_.wvu.PrintTitles" localSheetId="26" hidden="1">'MAPA_5_NADZORNI CENTAR'!$1:$3</definedName>
    <definedName name="Z_CDB37B5C_25E8_6845_A1FE_C2EB28E94FE7_.wvu.PrintTitles" localSheetId="28" hidden="1">MAPA_5_NAMJEŠTAJ!$1:$3</definedName>
    <definedName name="Z_CDB37B5C_25E8_6845_A1FE_C2EB28E94FE7_.wvu.PrintTitles" localSheetId="25" hidden="1">'MAPA_5_NC-KONTROLA PRISTUPA'!$1:$3</definedName>
    <definedName name="Z_CDB37B5C_25E8_6845_A1FE_C2EB28E94FE7_.wvu.PrintTitles" localSheetId="24" hidden="1">'MAPA_5_NC-PROTUPROVALA'!$1:$3</definedName>
    <definedName name="Z_CDB37B5C_25E8_6845_A1FE_C2EB28E94FE7_.wvu.PrintTitles" localSheetId="23" hidden="1">'MAPA_5_NC-VIDEONADZOR'!$1:$3</definedName>
    <definedName name="Z_CDB37B5C_25E8_6845_A1FE_C2EB28E94FE7_.wvu.PrintTitles" localSheetId="29" hidden="1">MAPA_5_REKAPITULACIJA!$1:$3</definedName>
    <definedName name="Z_CDB37B5C_25E8_6845_A1FE_C2EB28E94FE7_.wvu.PrintTitles" localSheetId="27" hidden="1">'MAPA_5_ZAJEDNIČKI RADOVI'!$1:$3</definedName>
    <definedName name="Z_CDB37B5C_25E8_6845_A1FE_C2EB28E94FE7_.wvu.PrintTitles" localSheetId="0" hidden="1">PREAMBULA!$1:$6</definedName>
    <definedName name="Z_D18DB499_0579_FF4A_9B8B_3F60D92FC7BB_.wvu.PrintArea" localSheetId="1" hidden="1">MAPA_1!$A$1:$I$2496</definedName>
    <definedName name="Z_D18DB499_0579_FF4A_9B8B_3F60D92FC7BB_.wvu.PrintArea" localSheetId="2" hidden="1">MAPA_1_JEDNAKOVRIJEDNOST!$A$1:$G$411</definedName>
    <definedName name="Z_D18DB499_0579_FF4A_9B8B_3F60D92FC7BB_.wvu.PrintArea" localSheetId="5" hidden="1">'MAPA_4_LOKACIJA 1'!$A$1:$H$26</definedName>
    <definedName name="Z_D18DB499_0579_FF4A_9B8B_3F60D92FC7BB_.wvu.PrintArea" localSheetId="14" hidden="1">'MAPA_4_LOKACIJA 10'!$A$1:$H$21</definedName>
    <definedName name="Z_D18DB499_0579_FF4A_9B8B_3F60D92FC7BB_.wvu.PrintArea" localSheetId="15" hidden="1">'MAPA_4_LOKACIJA 11'!$A$1:$H$26</definedName>
    <definedName name="Z_D18DB499_0579_FF4A_9B8B_3F60D92FC7BB_.wvu.PrintArea" localSheetId="16" hidden="1">'MAPA_4_LOKACIJA 13'!$A$1:$H$21</definedName>
    <definedName name="Z_D18DB499_0579_FF4A_9B8B_3F60D92FC7BB_.wvu.PrintArea" localSheetId="17" hidden="1">'MAPA_4_LOKACIJA 14'!$A$1:$H$21</definedName>
    <definedName name="Z_D18DB499_0579_FF4A_9B8B_3F60D92FC7BB_.wvu.PrintArea" localSheetId="18" hidden="1">'MAPA_4_LOKACIJA 15'!$A$1:$H$26</definedName>
    <definedName name="Z_D18DB499_0579_FF4A_9B8B_3F60D92FC7BB_.wvu.PrintArea" localSheetId="19" hidden="1">'MAPA_4_LOKACIJA 16'!$A$1:$H$21</definedName>
    <definedName name="Z_D18DB499_0579_FF4A_9B8B_3F60D92FC7BB_.wvu.PrintArea" localSheetId="20" hidden="1">'MAPA_4_LOKACIJA 17'!$A$1:$H$26</definedName>
    <definedName name="Z_D18DB499_0579_FF4A_9B8B_3F60D92FC7BB_.wvu.PrintArea" localSheetId="21" hidden="1">'MAPA_4_LOKACIJA 18'!$A$1:$H$21</definedName>
    <definedName name="Z_D18DB499_0579_FF4A_9B8B_3F60D92FC7BB_.wvu.PrintArea" localSheetId="6" hidden="1">'MAPA_4_LOKACIJA 2'!$A$1:$H$21</definedName>
    <definedName name="Z_D18DB499_0579_FF4A_9B8B_3F60D92FC7BB_.wvu.PrintArea" localSheetId="7" hidden="1">'MAPA_4_LOKACIJA 3'!$A$1:$H$21</definedName>
    <definedName name="Z_D18DB499_0579_FF4A_9B8B_3F60D92FC7BB_.wvu.PrintArea" localSheetId="8" hidden="1">'MAPA_4_LOKACIJA 4'!$A$1:$H$26</definedName>
    <definedName name="Z_D18DB499_0579_FF4A_9B8B_3F60D92FC7BB_.wvu.PrintArea" localSheetId="9" hidden="1">'MAPA_4_LOKACIJA 5'!$A$1:$H$26</definedName>
    <definedName name="Z_D18DB499_0579_FF4A_9B8B_3F60D92FC7BB_.wvu.PrintArea" localSheetId="10" hidden="1">'MAPA_4_LOKACIJA 6'!$A$1:$H$21</definedName>
    <definedName name="Z_D18DB499_0579_FF4A_9B8B_3F60D92FC7BB_.wvu.PrintArea" localSheetId="11" hidden="1">'MAPA_4_LOKACIJA 7'!$A$1:$H$21</definedName>
    <definedName name="Z_D18DB499_0579_FF4A_9B8B_3F60D92FC7BB_.wvu.PrintArea" localSheetId="12" hidden="1">'MAPA_4_LOKACIJA 8'!$A$1:$H$21</definedName>
    <definedName name="Z_D18DB499_0579_FF4A_9B8B_3F60D92FC7BB_.wvu.PrintArea" localSheetId="13" hidden="1">'MAPA_4_LOKACIJA 9'!$A$1:$H$26</definedName>
    <definedName name="Z_D18DB499_0579_FF4A_9B8B_3F60D92FC7BB_.wvu.PrintArea" localSheetId="22" hidden="1">MAPA_4_REKAPITULACIJA!$A$1:$H$71</definedName>
    <definedName name="Z_D18DB499_0579_FF4A_9B8B_3F60D92FC7BB_.wvu.PrintArea" localSheetId="26" hidden="1">'MAPA_5_NADZORNI CENTAR'!$A$1:$H$48</definedName>
    <definedName name="Z_D18DB499_0579_FF4A_9B8B_3F60D92FC7BB_.wvu.PrintArea" localSheetId="28" hidden="1">MAPA_5_NAMJEŠTAJ!$A$1:$H$13</definedName>
    <definedName name="Z_D18DB499_0579_FF4A_9B8B_3F60D92FC7BB_.wvu.PrintArea" localSheetId="25" hidden="1">'MAPA_5_NC-KONTROLA PRISTUPA'!$A$1:$H$33</definedName>
    <definedName name="Z_D18DB499_0579_FF4A_9B8B_3F60D92FC7BB_.wvu.PrintArea" localSheetId="24" hidden="1">'MAPA_5_NC-PROTUPROVALA'!$A$1:$H$33</definedName>
    <definedName name="Z_D18DB499_0579_FF4A_9B8B_3F60D92FC7BB_.wvu.PrintArea" localSheetId="23" hidden="1">'MAPA_5_NC-VIDEONADZOR'!$A$1:$H$25</definedName>
    <definedName name="Z_D18DB499_0579_FF4A_9B8B_3F60D92FC7BB_.wvu.PrintArea" localSheetId="29" hidden="1">MAPA_5_REKAPITULACIJA!$A$1:$H$31</definedName>
    <definedName name="Z_D18DB499_0579_FF4A_9B8B_3F60D92FC7BB_.wvu.PrintArea" localSheetId="27" hidden="1">'MAPA_5_ZAJEDNIČKI RADOVI'!$A$1:$H$8</definedName>
    <definedName name="Z_D18DB499_0579_FF4A_9B8B_3F60D92FC7BB_.wvu.PrintArea" localSheetId="0" hidden="1">PREAMBULA!$A$1:$A$16</definedName>
    <definedName name="Z_D18DB499_0579_FF4A_9B8B_3F60D92FC7BB_.wvu.PrintTitles" localSheetId="1" hidden="1">MAPA_1!$1:$6</definedName>
    <definedName name="Z_D18DB499_0579_FF4A_9B8B_3F60D92FC7BB_.wvu.PrintTitles" localSheetId="2" hidden="1">MAPA_1_JEDNAKOVRIJEDNOST!$1:$1</definedName>
    <definedName name="Z_D18DB499_0579_FF4A_9B8B_3F60D92FC7BB_.wvu.PrintTitles" localSheetId="5" hidden="1">'MAPA_4_LOKACIJA 1'!$1:$1</definedName>
    <definedName name="Z_D18DB499_0579_FF4A_9B8B_3F60D92FC7BB_.wvu.PrintTitles" localSheetId="14" hidden="1">'MAPA_4_LOKACIJA 10'!$1:$1</definedName>
    <definedName name="Z_D18DB499_0579_FF4A_9B8B_3F60D92FC7BB_.wvu.PrintTitles" localSheetId="15" hidden="1">'MAPA_4_LOKACIJA 11'!$1:$1</definedName>
    <definedName name="Z_D18DB499_0579_FF4A_9B8B_3F60D92FC7BB_.wvu.PrintTitles" localSheetId="16" hidden="1">'MAPA_4_LOKACIJA 13'!$1:$1</definedName>
    <definedName name="Z_D18DB499_0579_FF4A_9B8B_3F60D92FC7BB_.wvu.PrintTitles" localSheetId="17" hidden="1">'MAPA_4_LOKACIJA 14'!$1:$1</definedName>
    <definedName name="Z_D18DB499_0579_FF4A_9B8B_3F60D92FC7BB_.wvu.PrintTitles" localSheetId="18" hidden="1">'MAPA_4_LOKACIJA 15'!$1:$1</definedName>
    <definedName name="Z_D18DB499_0579_FF4A_9B8B_3F60D92FC7BB_.wvu.PrintTitles" localSheetId="19" hidden="1">'MAPA_4_LOKACIJA 16'!$1:$1</definedName>
    <definedName name="Z_D18DB499_0579_FF4A_9B8B_3F60D92FC7BB_.wvu.PrintTitles" localSheetId="20" hidden="1">'MAPA_4_LOKACIJA 17'!$1:$1</definedName>
    <definedName name="Z_D18DB499_0579_FF4A_9B8B_3F60D92FC7BB_.wvu.PrintTitles" localSheetId="21" hidden="1">'MAPA_4_LOKACIJA 18'!$1:$1</definedName>
    <definedName name="Z_D18DB499_0579_FF4A_9B8B_3F60D92FC7BB_.wvu.PrintTitles" localSheetId="6" hidden="1">'MAPA_4_LOKACIJA 2'!$1:$1</definedName>
    <definedName name="Z_D18DB499_0579_FF4A_9B8B_3F60D92FC7BB_.wvu.PrintTitles" localSheetId="7" hidden="1">'MAPA_4_LOKACIJA 3'!$1:$1</definedName>
    <definedName name="Z_D18DB499_0579_FF4A_9B8B_3F60D92FC7BB_.wvu.PrintTitles" localSheetId="8" hidden="1">'MAPA_4_LOKACIJA 4'!$1:$1</definedName>
    <definedName name="Z_D18DB499_0579_FF4A_9B8B_3F60D92FC7BB_.wvu.PrintTitles" localSheetId="9" hidden="1">'MAPA_4_LOKACIJA 5'!$1:$1</definedName>
    <definedName name="Z_D18DB499_0579_FF4A_9B8B_3F60D92FC7BB_.wvu.PrintTitles" localSheetId="10" hidden="1">'MAPA_4_LOKACIJA 6'!$1:$1</definedName>
    <definedName name="Z_D18DB499_0579_FF4A_9B8B_3F60D92FC7BB_.wvu.PrintTitles" localSheetId="11" hidden="1">'MAPA_4_LOKACIJA 7'!$1:$1</definedName>
    <definedName name="Z_D18DB499_0579_FF4A_9B8B_3F60D92FC7BB_.wvu.PrintTitles" localSheetId="12" hidden="1">'MAPA_4_LOKACIJA 8'!$1:$1</definedName>
    <definedName name="Z_D18DB499_0579_FF4A_9B8B_3F60D92FC7BB_.wvu.PrintTitles" localSheetId="13" hidden="1">'MAPA_4_LOKACIJA 9'!$1:$1</definedName>
    <definedName name="Z_D18DB499_0579_FF4A_9B8B_3F60D92FC7BB_.wvu.PrintTitles" localSheetId="22" hidden="1">MAPA_4_REKAPITULACIJA!$1:$1</definedName>
    <definedName name="Z_D18DB499_0579_FF4A_9B8B_3F60D92FC7BB_.wvu.PrintTitles" localSheetId="26" hidden="1">'MAPA_5_NADZORNI CENTAR'!$1:$3</definedName>
    <definedName name="Z_D18DB499_0579_FF4A_9B8B_3F60D92FC7BB_.wvu.PrintTitles" localSheetId="28" hidden="1">MAPA_5_NAMJEŠTAJ!$1:$3</definedName>
    <definedName name="Z_D18DB499_0579_FF4A_9B8B_3F60D92FC7BB_.wvu.PrintTitles" localSheetId="25" hidden="1">'MAPA_5_NC-KONTROLA PRISTUPA'!$1:$3</definedName>
    <definedName name="Z_D18DB499_0579_FF4A_9B8B_3F60D92FC7BB_.wvu.PrintTitles" localSheetId="24" hidden="1">'MAPA_5_NC-PROTUPROVALA'!$1:$3</definedName>
    <definedName name="Z_D18DB499_0579_FF4A_9B8B_3F60D92FC7BB_.wvu.PrintTitles" localSheetId="23" hidden="1">'MAPA_5_NC-VIDEONADZOR'!$1:$3</definedName>
    <definedName name="Z_D18DB499_0579_FF4A_9B8B_3F60D92FC7BB_.wvu.PrintTitles" localSheetId="29" hidden="1">MAPA_5_REKAPITULACIJA!$1:$3</definedName>
    <definedName name="Z_D18DB499_0579_FF4A_9B8B_3F60D92FC7BB_.wvu.PrintTitles" localSheetId="27" hidden="1">'MAPA_5_ZAJEDNIČKI RADOVI'!$1:$3</definedName>
    <definedName name="Z_D18DB499_0579_FF4A_9B8B_3F60D92FC7BB_.wvu.PrintTitles" localSheetId="0" hidden="1">PREAMBULA!$1:$6</definedName>
    <definedName name="Z_EB3190D5_F4CE_42A5_A802_28C41937F1DA_.wvu.PrintArea" localSheetId="1" hidden="1">MAPA_1!$A$1:$I$2496</definedName>
    <definedName name="Z_EB3190D5_F4CE_42A5_A802_28C41937F1DA_.wvu.PrintArea" localSheetId="2" hidden="1">MAPA_1_JEDNAKOVRIJEDNOST!$A$1:$G$411</definedName>
    <definedName name="Z_EB3190D5_F4CE_42A5_A802_28C41937F1DA_.wvu.PrintArea" localSheetId="5" hidden="1">'MAPA_4_LOKACIJA 1'!$A$1:$H$26</definedName>
    <definedName name="Z_EB3190D5_F4CE_42A5_A802_28C41937F1DA_.wvu.PrintArea" localSheetId="14" hidden="1">'MAPA_4_LOKACIJA 10'!$A$1:$H$21</definedName>
    <definedName name="Z_EB3190D5_F4CE_42A5_A802_28C41937F1DA_.wvu.PrintArea" localSheetId="15" hidden="1">'MAPA_4_LOKACIJA 11'!$A$1:$H$26</definedName>
    <definedName name="Z_EB3190D5_F4CE_42A5_A802_28C41937F1DA_.wvu.PrintArea" localSheetId="16" hidden="1">'MAPA_4_LOKACIJA 13'!$A$1:$H$21</definedName>
    <definedName name="Z_EB3190D5_F4CE_42A5_A802_28C41937F1DA_.wvu.PrintArea" localSheetId="17" hidden="1">'MAPA_4_LOKACIJA 14'!$A$1:$H$21</definedName>
    <definedName name="Z_EB3190D5_F4CE_42A5_A802_28C41937F1DA_.wvu.PrintArea" localSheetId="18" hidden="1">'MAPA_4_LOKACIJA 15'!$A$1:$H$26</definedName>
    <definedName name="Z_EB3190D5_F4CE_42A5_A802_28C41937F1DA_.wvu.PrintArea" localSheetId="19" hidden="1">'MAPA_4_LOKACIJA 16'!$A$1:$H$21</definedName>
    <definedName name="Z_EB3190D5_F4CE_42A5_A802_28C41937F1DA_.wvu.PrintArea" localSheetId="20" hidden="1">'MAPA_4_LOKACIJA 17'!$A$1:$H$26</definedName>
    <definedName name="Z_EB3190D5_F4CE_42A5_A802_28C41937F1DA_.wvu.PrintArea" localSheetId="21" hidden="1">'MAPA_4_LOKACIJA 18'!$A$1:$H$21</definedName>
    <definedName name="Z_EB3190D5_F4CE_42A5_A802_28C41937F1DA_.wvu.PrintArea" localSheetId="6" hidden="1">'MAPA_4_LOKACIJA 2'!$A$1:$H$21</definedName>
    <definedName name="Z_EB3190D5_F4CE_42A5_A802_28C41937F1DA_.wvu.PrintArea" localSheetId="7" hidden="1">'MAPA_4_LOKACIJA 3'!$A$1:$H$21</definedName>
    <definedName name="Z_EB3190D5_F4CE_42A5_A802_28C41937F1DA_.wvu.PrintArea" localSheetId="8" hidden="1">'MAPA_4_LOKACIJA 4'!$A$1:$H$26</definedName>
    <definedName name="Z_EB3190D5_F4CE_42A5_A802_28C41937F1DA_.wvu.PrintArea" localSheetId="9" hidden="1">'MAPA_4_LOKACIJA 5'!$A$1:$H$26</definedName>
    <definedName name="Z_EB3190D5_F4CE_42A5_A802_28C41937F1DA_.wvu.PrintArea" localSheetId="10" hidden="1">'MAPA_4_LOKACIJA 6'!$A$1:$H$21</definedName>
    <definedName name="Z_EB3190D5_F4CE_42A5_A802_28C41937F1DA_.wvu.PrintArea" localSheetId="11" hidden="1">'MAPA_4_LOKACIJA 7'!$A$1:$H$21</definedName>
    <definedName name="Z_EB3190D5_F4CE_42A5_A802_28C41937F1DA_.wvu.PrintArea" localSheetId="12" hidden="1">'MAPA_4_LOKACIJA 8'!$A$1:$H$21</definedName>
    <definedName name="Z_EB3190D5_F4CE_42A5_A802_28C41937F1DA_.wvu.PrintArea" localSheetId="13" hidden="1">'MAPA_4_LOKACIJA 9'!$A$1:$H$26</definedName>
    <definedName name="Z_EB3190D5_F4CE_42A5_A802_28C41937F1DA_.wvu.PrintArea" localSheetId="22" hidden="1">MAPA_4_REKAPITULACIJA!$A$1:$H$71</definedName>
    <definedName name="Z_EB3190D5_F4CE_42A5_A802_28C41937F1DA_.wvu.PrintArea" localSheetId="26" hidden="1">'MAPA_5_NADZORNI CENTAR'!$A$1:$H$48</definedName>
    <definedName name="Z_EB3190D5_F4CE_42A5_A802_28C41937F1DA_.wvu.PrintArea" localSheetId="28" hidden="1">MAPA_5_NAMJEŠTAJ!$A$1:$H$13</definedName>
    <definedName name="Z_EB3190D5_F4CE_42A5_A802_28C41937F1DA_.wvu.PrintArea" localSheetId="25" hidden="1">'MAPA_5_NC-KONTROLA PRISTUPA'!$A$1:$H$33</definedName>
    <definedName name="Z_EB3190D5_F4CE_42A5_A802_28C41937F1DA_.wvu.PrintArea" localSheetId="24" hidden="1">'MAPA_5_NC-PROTUPROVALA'!$A$1:$H$33</definedName>
    <definedName name="Z_EB3190D5_F4CE_42A5_A802_28C41937F1DA_.wvu.PrintArea" localSheetId="23" hidden="1">'MAPA_5_NC-VIDEONADZOR'!$A$1:$H$25</definedName>
    <definedName name="Z_EB3190D5_F4CE_42A5_A802_28C41937F1DA_.wvu.PrintArea" localSheetId="29" hidden="1">MAPA_5_REKAPITULACIJA!$A$1:$H$31</definedName>
    <definedName name="Z_EB3190D5_F4CE_42A5_A802_28C41937F1DA_.wvu.PrintArea" localSheetId="27" hidden="1">'MAPA_5_ZAJEDNIČKI RADOVI'!$A$1:$H$8</definedName>
    <definedName name="Z_EB3190D5_F4CE_42A5_A802_28C41937F1DA_.wvu.PrintArea" localSheetId="0" hidden="1">PREAMBULA!$A$1:$A$16</definedName>
    <definedName name="Z_EB3190D5_F4CE_42A5_A802_28C41937F1DA_.wvu.PrintTitles" localSheetId="1" hidden="1">MAPA_1!$1:$6</definedName>
    <definedName name="Z_EB3190D5_F4CE_42A5_A802_28C41937F1DA_.wvu.PrintTitles" localSheetId="2" hidden="1">MAPA_1_JEDNAKOVRIJEDNOST!$1:$1</definedName>
    <definedName name="Z_EB3190D5_F4CE_42A5_A802_28C41937F1DA_.wvu.PrintTitles" localSheetId="5" hidden="1">'MAPA_4_LOKACIJA 1'!$1:$1</definedName>
    <definedName name="Z_EB3190D5_F4CE_42A5_A802_28C41937F1DA_.wvu.PrintTitles" localSheetId="14" hidden="1">'MAPA_4_LOKACIJA 10'!$1:$1</definedName>
    <definedName name="Z_EB3190D5_F4CE_42A5_A802_28C41937F1DA_.wvu.PrintTitles" localSheetId="15" hidden="1">'MAPA_4_LOKACIJA 11'!$1:$1</definedName>
    <definedName name="Z_EB3190D5_F4CE_42A5_A802_28C41937F1DA_.wvu.PrintTitles" localSheetId="16" hidden="1">'MAPA_4_LOKACIJA 13'!$1:$1</definedName>
    <definedName name="Z_EB3190D5_F4CE_42A5_A802_28C41937F1DA_.wvu.PrintTitles" localSheetId="17" hidden="1">'MAPA_4_LOKACIJA 14'!$1:$1</definedName>
    <definedName name="Z_EB3190D5_F4CE_42A5_A802_28C41937F1DA_.wvu.PrintTitles" localSheetId="18" hidden="1">'MAPA_4_LOKACIJA 15'!$1:$1</definedName>
    <definedName name="Z_EB3190D5_F4CE_42A5_A802_28C41937F1DA_.wvu.PrintTitles" localSheetId="19" hidden="1">'MAPA_4_LOKACIJA 16'!$1:$1</definedName>
    <definedName name="Z_EB3190D5_F4CE_42A5_A802_28C41937F1DA_.wvu.PrintTitles" localSheetId="20" hidden="1">'MAPA_4_LOKACIJA 17'!$1:$1</definedName>
    <definedName name="Z_EB3190D5_F4CE_42A5_A802_28C41937F1DA_.wvu.PrintTitles" localSheetId="21" hidden="1">'MAPA_4_LOKACIJA 18'!$1:$1</definedName>
    <definedName name="Z_EB3190D5_F4CE_42A5_A802_28C41937F1DA_.wvu.PrintTitles" localSheetId="6" hidden="1">'MAPA_4_LOKACIJA 2'!$1:$1</definedName>
    <definedName name="Z_EB3190D5_F4CE_42A5_A802_28C41937F1DA_.wvu.PrintTitles" localSheetId="7" hidden="1">'MAPA_4_LOKACIJA 3'!$1:$1</definedName>
    <definedName name="Z_EB3190D5_F4CE_42A5_A802_28C41937F1DA_.wvu.PrintTitles" localSheetId="8" hidden="1">'MAPA_4_LOKACIJA 4'!$1:$1</definedName>
    <definedName name="Z_EB3190D5_F4CE_42A5_A802_28C41937F1DA_.wvu.PrintTitles" localSheetId="9" hidden="1">'MAPA_4_LOKACIJA 5'!$1:$1</definedName>
    <definedName name="Z_EB3190D5_F4CE_42A5_A802_28C41937F1DA_.wvu.PrintTitles" localSheetId="10" hidden="1">'MAPA_4_LOKACIJA 6'!$1:$1</definedName>
    <definedName name="Z_EB3190D5_F4CE_42A5_A802_28C41937F1DA_.wvu.PrintTitles" localSheetId="11" hidden="1">'MAPA_4_LOKACIJA 7'!$1:$1</definedName>
    <definedName name="Z_EB3190D5_F4CE_42A5_A802_28C41937F1DA_.wvu.PrintTitles" localSheetId="12" hidden="1">'MAPA_4_LOKACIJA 8'!$1:$1</definedName>
    <definedName name="Z_EB3190D5_F4CE_42A5_A802_28C41937F1DA_.wvu.PrintTitles" localSheetId="13" hidden="1">'MAPA_4_LOKACIJA 9'!$1:$1</definedName>
    <definedName name="Z_EB3190D5_F4CE_42A5_A802_28C41937F1DA_.wvu.PrintTitles" localSheetId="22" hidden="1">MAPA_4_REKAPITULACIJA!$1:$1</definedName>
    <definedName name="Z_EB3190D5_F4CE_42A5_A802_28C41937F1DA_.wvu.PrintTitles" localSheetId="26" hidden="1">'MAPA_5_NADZORNI CENTAR'!$1:$3</definedName>
    <definedName name="Z_EB3190D5_F4CE_42A5_A802_28C41937F1DA_.wvu.PrintTitles" localSheetId="28" hidden="1">MAPA_5_NAMJEŠTAJ!$1:$3</definedName>
    <definedName name="Z_EB3190D5_F4CE_42A5_A802_28C41937F1DA_.wvu.PrintTitles" localSheetId="25" hidden="1">'MAPA_5_NC-KONTROLA PRISTUPA'!$1:$3</definedName>
    <definedName name="Z_EB3190D5_F4CE_42A5_A802_28C41937F1DA_.wvu.PrintTitles" localSheetId="24" hidden="1">'MAPA_5_NC-PROTUPROVALA'!$1:$3</definedName>
    <definedName name="Z_EB3190D5_F4CE_42A5_A802_28C41937F1DA_.wvu.PrintTitles" localSheetId="23" hidden="1">'MAPA_5_NC-VIDEONADZOR'!$1:$3</definedName>
    <definedName name="Z_EB3190D5_F4CE_42A5_A802_28C41937F1DA_.wvu.PrintTitles" localSheetId="29" hidden="1">MAPA_5_REKAPITULACIJA!$1:$3</definedName>
    <definedName name="Z_EB3190D5_F4CE_42A5_A802_28C41937F1DA_.wvu.PrintTitles" localSheetId="27" hidden="1">'MAPA_5_ZAJEDNIČKI RADOVI'!$1:$3</definedName>
    <definedName name="Z_EB3190D5_F4CE_42A5_A802_28C41937F1DA_.wvu.PrintTitles" localSheetId="0" hidden="1">PREAMBULA!$1:$6</definedName>
  </definedNames>
  <calcPr calcId="191029"/>
  <customWorkbookViews>
    <customWorkbookView name="Božo Cicvarić - Personal View" guid="{D18DB499-0579-FF4A-9B8B-3F60D92FC7BB}" mergeInterval="0" personalView="1" maximized="1" xWindow="-1920" yWindow="-363" windowWidth="1920" windowHeight="1080" tabRatio="946" activeSheetId="6" showComments="commIndAndComment"/>
    <customWorkbookView name="Microsoft Office User - Personal View" guid="{CDB37B5C-25E8-6845-A1FE-C2EB28E94FE7}" mergeInterval="0" personalView="1" yWindow="23" windowWidth="1440" windowHeight="792" tabRatio="946" activeSheetId="31" showComments="commIndAndComment"/>
    <customWorkbookView name="Projektant_12 - osobni prikaz" guid="{EB3190D5-F4CE-42A5-A802-28C41937F1DA}" mergeInterval="0" personalView="1" maximized="1" xWindow="-8" yWindow="-8" windowWidth="1936" windowHeight="1056" tabRatio="946" activeSheetId="1" showComments="commIndAndComment"/>
  </customWorkbookViews>
</workbook>
</file>

<file path=xl/calcChain.xml><?xml version="1.0" encoding="utf-8"?>
<calcChain xmlns="http://schemas.openxmlformats.org/spreadsheetml/2006/main">
  <c r="H5" i="6" l="1"/>
  <c r="H7" i="6"/>
  <c r="I126" i="2"/>
  <c r="H10" i="6"/>
  <c r="H7" i="7"/>
  <c r="H22" i="24"/>
  <c r="G36" i="23"/>
  <c r="H162" i="5"/>
  <c r="G163" i="5" s="1"/>
  <c r="G186" i="5" s="1"/>
  <c r="G187" i="5" s="1"/>
  <c r="H155" i="5"/>
  <c r="H154" i="5"/>
  <c r="H153" i="5"/>
  <c r="H152" i="5"/>
  <c r="H151" i="5"/>
  <c r="H150" i="5"/>
  <c r="H149" i="5"/>
  <c r="H145" i="5"/>
  <c r="H144" i="5"/>
  <c r="H143" i="5"/>
  <c r="H141" i="5"/>
  <c r="H142" i="5"/>
  <c r="H140" i="5"/>
  <c r="H139" i="5"/>
  <c r="H138" i="5"/>
  <c r="G146" i="5" s="1"/>
  <c r="G182" i="5" s="1"/>
  <c r="H134" i="5"/>
  <c r="G135" i="5" s="1"/>
  <c r="H105" i="5"/>
  <c r="H104" i="5"/>
  <c r="H103" i="5"/>
  <c r="H102" i="5"/>
  <c r="H101" i="5"/>
  <c r="H100" i="5"/>
  <c r="H99" i="5"/>
  <c r="G106" i="5" s="1"/>
  <c r="G178" i="5" s="1"/>
  <c r="H95" i="5"/>
  <c r="H94" i="5"/>
  <c r="H93" i="5"/>
  <c r="H92" i="5"/>
  <c r="H91" i="5"/>
  <c r="H90" i="5"/>
  <c r="H89" i="5"/>
  <c r="H88" i="5"/>
  <c r="G96" i="5" s="1"/>
  <c r="G177" i="5" s="1"/>
  <c r="H84" i="5"/>
  <c r="G85" i="5" s="1"/>
  <c r="H55" i="5"/>
  <c r="H54" i="5"/>
  <c r="H53" i="5"/>
  <c r="H52" i="5"/>
  <c r="H51" i="5"/>
  <c r="H50" i="5"/>
  <c r="H49" i="5"/>
  <c r="H48" i="5"/>
  <c r="H44" i="5"/>
  <c r="H43" i="5"/>
  <c r="H42" i="5"/>
  <c r="H40" i="5"/>
  <c r="H41" i="5"/>
  <c r="H39" i="5"/>
  <c r="H38" i="5"/>
  <c r="H37" i="5"/>
  <c r="H36" i="5"/>
  <c r="H32" i="5"/>
  <c r="H30" i="5"/>
  <c r="H28" i="5"/>
  <c r="H707" i="4"/>
  <c r="G708" i="4" s="1"/>
  <c r="G809" i="4" s="1"/>
  <c r="G810" i="4" s="1"/>
  <c r="H699" i="4"/>
  <c r="H698" i="4"/>
  <c r="H697" i="4"/>
  <c r="H696" i="4"/>
  <c r="H695" i="4"/>
  <c r="H694" i="4"/>
  <c r="H693" i="4"/>
  <c r="H692" i="4"/>
  <c r="H691" i="4"/>
  <c r="H690" i="4"/>
  <c r="H686" i="4"/>
  <c r="H685" i="4"/>
  <c r="H684" i="4"/>
  <c r="H683" i="4"/>
  <c r="H682" i="4"/>
  <c r="H681" i="4"/>
  <c r="H680" i="4"/>
  <c r="H679" i="4"/>
  <c r="H678" i="4"/>
  <c r="H677" i="4"/>
  <c r="H676" i="4"/>
  <c r="H672" i="4"/>
  <c r="H671" i="4"/>
  <c r="H670" i="4"/>
  <c r="H669" i="4"/>
  <c r="H668" i="4"/>
  <c r="H667" i="4"/>
  <c r="H660" i="4"/>
  <c r="H659" i="4"/>
  <c r="H658" i="4"/>
  <c r="H657" i="4"/>
  <c r="H650" i="4"/>
  <c r="H649" i="4"/>
  <c r="H648" i="4"/>
  <c r="H647" i="4"/>
  <c r="H646" i="4"/>
  <c r="H645" i="4"/>
  <c r="H644" i="4"/>
  <c r="H643" i="4"/>
  <c r="H642" i="4"/>
  <c r="H641" i="4"/>
  <c r="H637" i="4"/>
  <c r="H636" i="4"/>
  <c r="H635" i="4"/>
  <c r="H634" i="4"/>
  <c r="H633" i="4"/>
  <c r="H632" i="4"/>
  <c r="H631" i="4"/>
  <c r="H630" i="4"/>
  <c r="H629" i="4"/>
  <c r="H628" i="4"/>
  <c r="H624" i="4"/>
  <c r="H623" i="4"/>
  <c r="H622" i="4"/>
  <c r="H621" i="4"/>
  <c r="H620" i="4"/>
  <c r="H613" i="4"/>
  <c r="H612" i="4"/>
  <c r="H611" i="4"/>
  <c r="H610" i="4"/>
  <c r="H609" i="4"/>
  <c r="H608" i="4"/>
  <c r="H607" i="4"/>
  <c r="H606" i="4"/>
  <c r="H605" i="4"/>
  <c r="H604" i="4"/>
  <c r="H600" i="4"/>
  <c r="H599" i="4"/>
  <c r="H598" i="4"/>
  <c r="H597" i="4"/>
  <c r="H596" i="4"/>
  <c r="H595" i="4"/>
  <c r="H594" i="4"/>
  <c r="H593" i="4"/>
  <c r="H592" i="4"/>
  <c r="H591" i="4"/>
  <c r="G601" i="4" s="1"/>
  <c r="G792" i="4" s="1"/>
  <c r="H587" i="4"/>
  <c r="H586" i="4"/>
  <c r="H585" i="4"/>
  <c r="H584" i="4"/>
  <c r="H583" i="4"/>
  <c r="H576" i="4"/>
  <c r="H575" i="4"/>
  <c r="H574" i="4"/>
  <c r="H573" i="4"/>
  <c r="H572" i="4"/>
  <c r="H571" i="4"/>
  <c r="H570" i="4"/>
  <c r="H569" i="4"/>
  <c r="H568" i="4"/>
  <c r="H567" i="4"/>
  <c r="H563" i="4"/>
  <c r="H562" i="4"/>
  <c r="H561" i="4"/>
  <c r="H560" i="4"/>
  <c r="H559" i="4"/>
  <c r="H558" i="4"/>
  <c r="H557" i="4"/>
  <c r="H556" i="4"/>
  <c r="H555" i="4"/>
  <c r="H554" i="4"/>
  <c r="H550" i="4"/>
  <c r="H549" i="4"/>
  <c r="H548" i="4"/>
  <c r="H547" i="4"/>
  <c r="H546" i="4"/>
  <c r="H539" i="4"/>
  <c r="H538" i="4"/>
  <c r="H537" i="4"/>
  <c r="H536" i="4"/>
  <c r="H535" i="4"/>
  <c r="H534" i="4"/>
  <c r="H533" i="4"/>
  <c r="H532" i="4"/>
  <c r="H531" i="4"/>
  <c r="H530" i="4"/>
  <c r="G540" i="4" s="1"/>
  <c r="G783" i="4" s="1"/>
  <c r="H526" i="4"/>
  <c r="H525" i="4"/>
  <c r="H524" i="4"/>
  <c r="H523" i="4"/>
  <c r="H522" i="4"/>
  <c r="H521" i="4"/>
  <c r="H520" i="4"/>
  <c r="H519" i="4"/>
  <c r="H518" i="4"/>
  <c r="H517" i="4"/>
  <c r="H513" i="4"/>
  <c r="H512" i="4"/>
  <c r="H511" i="4"/>
  <c r="H510" i="4"/>
  <c r="H509" i="4"/>
  <c r="H502" i="4"/>
  <c r="H501" i="4"/>
  <c r="H500" i="4"/>
  <c r="H499" i="4"/>
  <c r="H498" i="4"/>
  <c r="H497" i="4"/>
  <c r="H496" i="4"/>
  <c r="H495" i="4"/>
  <c r="H494" i="4"/>
  <c r="H493" i="4"/>
  <c r="H492" i="4"/>
  <c r="H491" i="4"/>
  <c r="H490" i="4"/>
  <c r="H489" i="4"/>
  <c r="H488" i="4"/>
  <c r="H487" i="4"/>
  <c r="H486" i="4"/>
  <c r="H485" i="4"/>
  <c r="H481" i="4"/>
  <c r="H480" i="4"/>
  <c r="H479" i="4"/>
  <c r="H478" i="4"/>
  <c r="H477" i="4"/>
  <c r="H476" i="4"/>
  <c r="H475" i="4"/>
  <c r="H474" i="4"/>
  <c r="H473" i="4"/>
  <c r="H472" i="4"/>
  <c r="H468" i="4"/>
  <c r="H467" i="4"/>
  <c r="H466" i="4"/>
  <c r="H465" i="4"/>
  <c r="H464" i="4"/>
  <c r="H463" i="4"/>
  <c r="H462" i="4"/>
  <c r="H461" i="4"/>
  <c r="H460" i="4"/>
  <c r="H459" i="4"/>
  <c r="H458" i="4"/>
  <c r="H457" i="4"/>
  <c r="H456" i="4"/>
  <c r="H454" i="4"/>
  <c r="H446" i="4"/>
  <c r="H445" i="4"/>
  <c r="H444" i="4"/>
  <c r="H443" i="4"/>
  <c r="H442" i="4"/>
  <c r="H441" i="4"/>
  <c r="H440" i="4"/>
  <c r="H439" i="4"/>
  <c r="H438" i="4"/>
  <c r="H437" i="4"/>
  <c r="H433" i="4"/>
  <c r="H432" i="4"/>
  <c r="H431" i="4"/>
  <c r="H430" i="4"/>
  <c r="H429" i="4"/>
  <c r="H428" i="4"/>
  <c r="H427" i="4"/>
  <c r="H426" i="4"/>
  <c r="H425" i="4"/>
  <c r="H424" i="4"/>
  <c r="H420" i="4"/>
  <c r="H419" i="4"/>
  <c r="H418" i="4"/>
  <c r="H417" i="4"/>
  <c r="H416" i="4"/>
  <c r="H409" i="4"/>
  <c r="H408" i="4"/>
  <c r="H407" i="4"/>
  <c r="H406" i="4"/>
  <c r="H405" i="4"/>
  <c r="H404" i="4"/>
  <c r="H403" i="4"/>
  <c r="H402" i="4"/>
  <c r="H401" i="4"/>
  <c r="H400" i="4"/>
  <c r="H396" i="4"/>
  <c r="H395" i="4"/>
  <c r="H394" i="4"/>
  <c r="H393" i="4"/>
  <c r="H392" i="4"/>
  <c r="H391" i="4"/>
  <c r="H390" i="4"/>
  <c r="H389" i="4"/>
  <c r="H388" i="4"/>
  <c r="H387" i="4"/>
  <c r="H383" i="4"/>
  <c r="H382" i="4"/>
  <c r="H381" i="4"/>
  <c r="H380" i="4"/>
  <c r="H379" i="4"/>
  <c r="H372" i="4"/>
  <c r="H371" i="4"/>
  <c r="H370" i="4"/>
  <c r="H369" i="4"/>
  <c r="H368" i="4"/>
  <c r="H367" i="4"/>
  <c r="H366" i="4"/>
  <c r="H365" i="4"/>
  <c r="H364" i="4"/>
  <c r="H363" i="4"/>
  <c r="H359" i="4"/>
  <c r="H358" i="4"/>
  <c r="H357" i="4"/>
  <c r="H356" i="4"/>
  <c r="H355" i="4"/>
  <c r="H354" i="4"/>
  <c r="H353" i="4"/>
  <c r="H352" i="4"/>
  <c r="H351" i="4"/>
  <c r="H350" i="4"/>
  <c r="H346" i="4"/>
  <c r="H345" i="4"/>
  <c r="H344" i="4"/>
  <c r="H343" i="4"/>
  <c r="H342" i="4"/>
  <c r="H335" i="4"/>
  <c r="H334" i="4"/>
  <c r="H333" i="4"/>
  <c r="H332" i="4"/>
  <c r="H331" i="4"/>
  <c r="H330" i="4"/>
  <c r="H329" i="4"/>
  <c r="H328" i="4"/>
  <c r="H327" i="4"/>
  <c r="H326" i="4"/>
  <c r="H322" i="4"/>
  <c r="H321" i="4"/>
  <c r="H320" i="4"/>
  <c r="H319" i="4"/>
  <c r="H318" i="4"/>
  <c r="H317" i="4"/>
  <c r="H316" i="4"/>
  <c r="H315" i="4"/>
  <c r="H314" i="4"/>
  <c r="H313" i="4"/>
  <c r="G323" i="4" s="1"/>
  <c r="G757" i="4" s="1"/>
  <c r="H309" i="4"/>
  <c r="H308" i="4"/>
  <c r="H307" i="4"/>
  <c r="H306" i="4"/>
  <c r="H305" i="4"/>
  <c r="H298" i="4"/>
  <c r="H297" i="4"/>
  <c r="H296" i="4"/>
  <c r="H295" i="4"/>
  <c r="H294" i="4"/>
  <c r="H293" i="4"/>
  <c r="H292" i="4"/>
  <c r="H291" i="4"/>
  <c r="H290" i="4"/>
  <c r="H289" i="4"/>
  <c r="H285" i="4"/>
  <c r="H284" i="4"/>
  <c r="H283" i="4"/>
  <c r="H282" i="4"/>
  <c r="H281" i="4"/>
  <c r="H280" i="4"/>
  <c r="H279" i="4"/>
  <c r="H278" i="4"/>
  <c r="H277" i="4"/>
  <c r="H276" i="4"/>
  <c r="H272" i="4"/>
  <c r="H271" i="4"/>
  <c r="H270" i="4"/>
  <c r="H269" i="4"/>
  <c r="H268" i="4"/>
  <c r="H261" i="4"/>
  <c r="H260" i="4"/>
  <c r="H259" i="4"/>
  <c r="H258" i="4"/>
  <c r="H257" i="4"/>
  <c r="H256" i="4"/>
  <c r="H255" i="4"/>
  <c r="H254" i="4"/>
  <c r="H253" i="4"/>
  <c r="H252" i="4"/>
  <c r="G262" i="4" s="1"/>
  <c r="G748" i="4" s="1"/>
  <c r="H248" i="4"/>
  <c r="H247" i="4"/>
  <c r="H246" i="4"/>
  <c r="H245" i="4"/>
  <c r="H244" i="4"/>
  <c r="H243" i="4"/>
  <c r="H242" i="4"/>
  <c r="H241" i="4"/>
  <c r="H240" i="4"/>
  <c r="H239" i="4"/>
  <c r="H235" i="4"/>
  <c r="H234" i="4"/>
  <c r="H233" i="4"/>
  <c r="H232" i="4"/>
  <c r="H231" i="4"/>
  <c r="H224" i="4"/>
  <c r="H223" i="4"/>
  <c r="H222" i="4"/>
  <c r="H221" i="4"/>
  <c r="H220" i="4"/>
  <c r="H219" i="4"/>
  <c r="H218" i="4"/>
  <c r="H217" i="4"/>
  <c r="H216" i="4"/>
  <c r="H215" i="4"/>
  <c r="H211" i="4"/>
  <c r="H210" i="4"/>
  <c r="H209" i="4"/>
  <c r="H208" i="4"/>
  <c r="H207" i="4"/>
  <c r="H206" i="4"/>
  <c r="H205" i="4"/>
  <c r="H204" i="4"/>
  <c r="H203" i="4"/>
  <c r="H202" i="4"/>
  <c r="H198" i="4"/>
  <c r="H197" i="4"/>
  <c r="H196" i="4"/>
  <c r="H195" i="4"/>
  <c r="H194" i="4"/>
  <c r="G199" i="4" s="1"/>
  <c r="H187" i="4"/>
  <c r="H186" i="4"/>
  <c r="H185" i="4"/>
  <c r="H184" i="4"/>
  <c r="H183" i="4"/>
  <c r="H182" i="4"/>
  <c r="H181" i="4"/>
  <c r="H180" i="4"/>
  <c r="H179" i="4"/>
  <c r="H178" i="4"/>
  <c r="H174" i="4"/>
  <c r="H173" i="4"/>
  <c r="H172" i="4"/>
  <c r="H171" i="4"/>
  <c r="H170" i="4"/>
  <c r="H169" i="4"/>
  <c r="H168" i="4"/>
  <c r="H167" i="4"/>
  <c r="H166" i="4"/>
  <c r="H165" i="4"/>
  <c r="H161" i="4"/>
  <c r="H160" i="4"/>
  <c r="H159" i="4"/>
  <c r="H158" i="4"/>
  <c r="H157" i="4"/>
  <c r="H156" i="4"/>
  <c r="H149" i="4"/>
  <c r="H148" i="4"/>
  <c r="H147" i="4"/>
  <c r="H146" i="4"/>
  <c r="H145" i="4"/>
  <c r="H144" i="4"/>
  <c r="H143" i="4"/>
  <c r="H142" i="4"/>
  <c r="H141" i="4"/>
  <c r="H140" i="4"/>
  <c r="H136" i="4"/>
  <c r="H135" i="4"/>
  <c r="H134" i="4"/>
  <c r="H133" i="4"/>
  <c r="H132" i="4"/>
  <c r="H131" i="4"/>
  <c r="H130" i="4"/>
  <c r="H129" i="4"/>
  <c r="H128" i="4"/>
  <c r="H127" i="4"/>
  <c r="H123" i="4"/>
  <c r="H122" i="4"/>
  <c r="H121" i="4"/>
  <c r="H120" i="4"/>
  <c r="H119" i="4"/>
  <c r="H118" i="4"/>
  <c r="H111" i="4"/>
  <c r="H110" i="4"/>
  <c r="H109" i="4"/>
  <c r="H108" i="4"/>
  <c r="H107" i="4"/>
  <c r="H106" i="4"/>
  <c r="H105" i="4"/>
  <c r="H104" i="4"/>
  <c r="H103" i="4"/>
  <c r="H102" i="4"/>
  <c r="H98" i="4"/>
  <c r="H97" i="4"/>
  <c r="H96" i="4"/>
  <c r="H95" i="4"/>
  <c r="H94" i="4"/>
  <c r="H93" i="4"/>
  <c r="H92" i="4"/>
  <c r="H91" i="4"/>
  <c r="H90" i="4"/>
  <c r="H89" i="4"/>
  <c r="G99" i="4" s="1"/>
  <c r="G727" i="4" s="1"/>
  <c r="H85" i="4"/>
  <c r="H84" i="4"/>
  <c r="H83" i="4"/>
  <c r="H82" i="4"/>
  <c r="H81" i="4"/>
  <c r="H74" i="4"/>
  <c r="H73" i="4"/>
  <c r="H72" i="4"/>
  <c r="H71" i="4"/>
  <c r="H70" i="4"/>
  <c r="H69" i="4"/>
  <c r="H68" i="4"/>
  <c r="H67" i="4"/>
  <c r="H66" i="4"/>
  <c r="H65" i="4"/>
  <c r="H61" i="4"/>
  <c r="H60" i="4"/>
  <c r="H59" i="4"/>
  <c r="H58" i="4"/>
  <c r="H57" i="4"/>
  <c r="H56" i="4"/>
  <c r="H55" i="4"/>
  <c r="H54" i="4"/>
  <c r="H53" i="4"/>
  <c r="H52" i="4"/>
  <c r="H48" i="4"/>
  <c r="H47" i="4"/>
  <c r="H46" i="4"/>
  <c r="H45" i="4"/>
  <c r="H44" i="4"/>
  <c r="H37" i="4"/>
  <c r="H36" i="4"/>
  <c r="H35" i="4"/>
  <c r="H34" i="4"/>
  <c r="H33" i="4"/>
  <c r="H32" i="4"/>
  <c r="H31" i="4"/>
  <c r="H30" i="4"/>
  <c r="H29" i="4"/>
  <c r="H28" i="4"/>
  <c r="G38" i="4" s="1"/>
  <c r="G718" i="4" s="1"/>
  <c r="H24" i="4"/>
  <c r="H23" i="4"/>
  <c r="H22" i="4"/>
  <c r="H21" i="4"/>
  <c r="H20" i="4"/>
  <c r="H19" i="4"/>
  <c r="H18" i="4"/>
  <c r="H17" i="4"/>
  <c r="H16" i="4"/>
  <c r="H15" i="4"/>
  <c r="H11" i="4"/>
  <c r="H10" i="4"/>
  <c r="H9" i="4"/>
  <c r="H7" i="4"/>
  <c r="H8" i="4"/>
  <c r="H6" i="4"/>
  <c r="G12" i="4" s="1"/>
  <c r="F4" i="31"/>
  <c r="F9" i="31"/>
  <c r="F14" i="31"/>
  <c r="F19" i="31"/>
  <c r="F24" i="31"/>
  <c r="F29" i="31"/>
  <c r="F34" i="31"/>
  <c r="B44" i="31"/>
  <c r="F38" i="31"/>
  <c r="F37" i="31"/>
  <c r="F36" i="31"/>
  <c r="F33" i="31"/>
  <c r="F32" i="31"/>
  <c r="F31" i="31"/>
  <c r="F28" i="31"/>
  <c r="F27" i="31"/>
  <c r="F26" i="31"/>
  <c r="F23" i="31"/>
  <c r="F22" i="31"/>
  <c r="F21" i="31"/>
  <c r="F18" i="31"/>
  <c r="F17" i="31"/>
  <c r="F16" i="31"/>
  <c r="F13" i="31"/>
  <c r="F12" i="31"/>
  <c r="F11" i="31"/>
  <c r="F8" i="31"/>
  <c r="F7" i="31"/>
  <c r="F6" i="31"/>
  <c r="F3" i="31"/>
  <c r="F2" i="31"/>
  <c r="H12" i="29"/>
  <c r="H11" i="29"/>
  <c r="H10" i="29"/>
  <c r="H9" i="29"/>
  <c r="H8" i="29"/>
  <c r="H7" i="29"/>
  <c r="A6" i="29"/>
  <c r="A7" i="29" s="1"/>
  <c r="A8" i="29" s="1"/>
  <c r="A9" i="29" s="1"/>
  <c r="A10" i="29" s="1"/>
  <c r="A11" i="29" s="1"/>
  <c r="A12" i="29" s="1"/>
  <c r="H7" i="28"/>
  <c r="A7" i="28"/>
  <c r="H6" i="28"/>
  <c r="G8" i="28" s="1"/>
  <c r="G26" i="30" s="1"/>
  <c r="G27" i="30" s="1"/>
  <c r="H47" i="27"/>
  <c r="H46" i="27"/>
  <c r="H45" i="27"/>
  <c r="H44" i="27"/>
  <c r="H43" i="27"/>
  <c r="H42" i="27"/>
  <c r="H41" i="27"/>
  <c r="H40" i="27"/>
  <c r="H39" i="27"/>
  <c r="H38" i="27"/>
  <c r="H37" i="27"/>
  <c r="H36" i="27"/>
  <c r="H35" i="27"/>
  <c r="H34" i="27"/>
  <c r="A34" i="27"/>
  <c r="A35" i="27" s="1"/>
  <c r="A36" i="27" s="1"/>
  <c r="A37" i="27" s="1"/>
  <c r="A38" i="27" s="1"/>
  <c r="A39" i="27" s="1"/>
  <c r="A40" i="27" s="1"/>
  <c r="A41" i="27" s="1"/>
  <c r="A42" i="27" s="1"/>
  <c r="A43" i="27" s="1"/>
  <c r="A44" i="27" s="1"/>
  <c r="A45" i="27" s="1"/>
  <c r="A46" i="27" s="1"/>
  <c r="A47" i="27" s="1"/>
  <c r="H33" i="27"/>
  <c r="H29" i="27"/>
  <c r="H28" i="27"/>
  <c r="H27" i="27"/>
  <c r="H25" i="27"/>
  <c r="H23" i="27"/>
  <c r="H22" i="27"/>
  <c r="H21" i="27"/>
  <c r="A21" i="27"/>
  <c r="A22" i="27" s="1"/>
  <c r="A23" i="27" s="1"/>
  <c r="A24" i="27" s="1"/>
  <c r="A26" i="27" s="1"/>
  <c r="A28" i="27" s="1"/>
  <c r="A29" i="27" s="1"/>
  <c r="H20" i="27"/>
  <c r="H19" i="27"/>
  <c r="H18" i="27"/>
  <c r="A18" i="27"/>
  <c r="H17" i="27"/>
  <c r="H13" i="27"/>
  <c r="H12" i="27"/>
  <c r="H11" i="27"/>
  <c r="H10" i="27"/>
  <c r="H9" i="27"/>
  <c r="H8" i="27"/>
  <c r="H7" i="27"/>
  <c r="A7" i="27"/>
  <c r="A9" i="27" s="1"/>
  <c r="A10" i="27" s="1"/>
  <c r="A11" i="27" s="1"/>
  <c r="A12" i="27" s="1"/>
  <c r="A13" i="27" s="1"/>
  <c r="H6" i="27"/>
  <c r="H32" i="26"/>
  <c r="H31" i="26"/>
  <c r="H30" i="26"/>
  <c r="H29" i="26"/>
  <c r="A29" i="26"/>
  <c r="A30" i="26" s="1"/>
  <c r="A31" i="26" s="1"/>
  <c r="A32" i="26" s="1"/>
  <c r="H28" i="26"/>
  <c r="H24" i="26"/>
  <c r="H23" i="26"/>
  <c r="H22" i="26"/>
  <c r="H21" i="26"/>
  <c r="H20" i="26"/>
  <c r="H19" i="26"/>
  <c r="H18" i="26"/>
  <c r="A18" i="26"/>
  <c r="A19" i="26" s="1"/>
  <c r="A20" i="26" s="1"/>
  <c r="A21" i="26" s="1"/>
  <c r="A22" i="26" s="1"/>
  <c r="A23" i="26" s="1"/>
  <c r="A24" i="26" s="1"/>
  <c r="H17" i="26"/>
  <c r="H13" i="26"/>
  <c r="H12" i="26"/>
  <c r="H11" i="26"/>
  <c r="H10" i="26"/>
  <c r="F9" i="26"/>
  <c r="H9" i="26" s="1"/>
  <c r="H8" i="26"/>
  <c r="H7" i="26"/>
  <c r="H6" i="26"/>
  <c r="A6" i="26"/>
  <c r="A7" i="26" s="1"/>
  <c r="A8" i="26" s="1"/>
  <c r="A9" i="26" s="1"/>
  <c r="A10" i="26" s="1"/>
  <c r="A11" i="26" s="1"/>
  <c r="A12" i="26" s="1"/>
  <c r="A13" i="26" s="1"/>
  <c r="H32" i="25"/>
  <c r="H31" i="25"/>
  <c r="H30" i="25"/>
  <c r="A30" i="25"/>
  <c r="A31" i="25" s="1"/>
  <c r="A32" i="25" s="1"/>
  <c r="H29" i="25"/>
  <c r="H25" i="25"/>
  <c r="H24" i="25"/>
  <c r="H23" i="25"/>
  <c r="H22" i="25"/>
  <c r="H21" i="25"/>
  <c r="H20" i="25"/>
  <c r="H19" i="25"/>
  <c r="H18" i="25"/>
  <c r="A18" i="25"/>
  <c r="A19" i="25" s="1"/>
  <c r="A20" i="25" s="1"/>
  <c r="A21" i="25" s="1"/>
  <c r="A22" i="25" s="1"/>
  <c r="A23" i="25" s="1"/>
  <c r="A24" i="25" s="1"/>
  <c r="A25" i="25" s="1"/>
  <c r="H17" i="25"/>
  <c r="H13" i="25"/>
  <c r="H12" i="25"/>
  <c r="H11" i="25"/>
  <c r="H10" i="25"/>
  <c r="H9" i="25"/>
  <c r="H8" i="25"/>
  <c r="A8" i="25"/>
  <c r="A9" i="25" s="1"/>
  <c r="A10" i="25" s="1"/>
  <c r="A11" i="25" s="1"/>
  <c r="A12" i="25" s="1"/>
  <c r="A13" i="25" s="1"/>
  <c r="H7" i="25"/>
  <c r="H24" i="24"/>
  <c r="H23" i="24"/>
  <c r="A22" i="24"/>
  <c r="A23" i="24" s="1"/>
  <c r="A24" i="24" s="1"/>
  <c r="H21" i="24"/>
  <c r="G25" i="24" s="1"/>
  <c r="H17" i="24"/>
  <c r="H16" i="24"/>
  <c r="H15" i="24"/>
  <c r="H14" i="24"/>
  <c r="H13" i="24"/>
  <c r="H12" i="24"/>
  <c r="A12" i="24"/>
  <c r="A13" i="24" s="1"/>
  <c r="A14" i="24" s="1"/>
  <c r="A15" i="24" s="1"/>
  <c r="A16" i="24"/>
  <c r="A17" i="24" s="1"/>
  <c r="H11" i="24"/>
  <c r="G18" i="24" s="1"/>
  <c r="G7" i="30" s="1"/>
  <c r="H7" i="24"/>
  <c r="H6" i="24"/>
  <c r="H19" i="22"/>
  <c r="H18" i="22"/>
  <c r="H17" i="22"/>
  <c r="H16" i="22"/>
  <c r="H15" i="22"/>
  <c r="G20" i="22" s="1"/>
  <c r="G69" i="23" s="1"/>
  <c r="A15" i="22"/>
  <c r="A16" i="22" s="1"/>
  <c r="A17" i="22" s="1"/>
  <c r="A18" i="22" s="1"/>
  <c r="A19" i="22" s="1"/>
  <c r="H11" i="22"/>
  <c r="H10" i="22"/>
  <c r="H9" i="22"/>
  <c r="H8" i="22"/>
  <c r="H7" i="22"/>
  <c r="H6" i="22"/>
  <c r="H5" i="22"/>
  <c r="H4" i="22"/>
  <c r="A4" i="22"/>
  <c r="A6" i="22" s="1"/>
  <c r="A7" i="22" s="1"/>
  <c r="A8" i="22" s="1"/>
  <c r="A9" i="22" s="1"/>
  <c r="A10" i="22" s="1"/>
  <c r="H24" i="21"/>
  <c r="H23" i="21"/>
  <c r="H22" i="21"/>
  <c r="H21" i="21"/>
  <c r="H20" i="21"/>
  <c r="H19" i="21"/>
  <c r="H18" i="21"/>
  <c r="A18" i="21"/>
  <c r="A19" i="21" s="1"/>
  <c r="A20" i="21" s="1"/>
  <c r="A21" i="21" s="1"/>
  <c r="A22" i="21" s="1"/>
  <c r="A23" i="21" s="1"/>
  <c r="A24" i="21" s="1"/>
  <c r="H14" i="21"/>
  <c r="H13" i="21"/>
  <c r="H12" i="21"/>
  <c r="H11" i="21"/>
  <c r="H10" i="21"/>
  <c r="H9" i="21"/>
  <c r="H8" i="21"/>
  <c r="H7" i="21"/>
  <c r="H6" i="21"/>
  <c r="H5" i="21"/>
  <c r="H4" i="21"/>
  <c r="A4" i="21"/>
  <c r="A6" i="21" s="1"/>
  <c r="A8" i="21" s="1"/>
  <c r="A9" i="21" s="1"/>
  <c r="A10" i="21" s="1"/>
  <c r="A11" i="21" s="1"/>
  <c r="A12" i="21" s="1"/>
  <c r="A13" i="21" s="1"/>
  <c r="H19" i="20"/>
  <c r="H18" i="20"/>
  <c r="H17" i="20"/>
  <c r="H16" i="20"/>
  <c r="A16" i="20"/>
  <c r="A17" i="20" s="1"/>
  <c r="A18" i="20" s="1"/>
  <c r="A19" i="20" s="1"/>
  <c r="H15" i="20"/>
  <c r="A15" i="20"/>
  <c r="H11" i="20"/>
  <c r="H10" i="20"/>
  <c r="H9" i="20"/>
  <c r="H8" i="20"/>
  <c r="H7" i="20"/>
  <c r="H6" i="20"/>
  <c r="G12" i="20" s="1"/>
  <c r="G60" i="23" s="1"/>
  <c r="H5" i="20"/>
  <c r="H4" i="20"/>
  <c r="A4" i="20"/>
  <c r="A6" i="20" s="1"/>
  <c r="A7" i="20" s="1"/>
  <c r="A8" i="20" s="1"/>
  <c r="A9" i="20" s="1"/>
  <c r="A10" i="20" s="1"/>
  <c r="H24" i="19"/>
  <c r="H23" i="19"/>
  <c r="H22" i="19"/>
  <c r="H21" i="19"/>
  <c r="H20" i="19"/>
  <c r="H19" i="19"/>
  <c r="H18" i="19"/>
  <c r="A18" i="19"/>
  <c r="A19" i="19" s="1"/>
  <c r="A20" i="19" s="1"/>
  <c r="A21" i="19" s="1"/>
  <c r="A22" i="19" s="1"/>
  <c r="A23" i="19" s="1"/>
  <c r="A24" i="19" s="1"/>
  <c r="H14" i="19"/>
  <c r="H13" i="19"/>
  <c r="H12" i="19"/>
  <c r="H11" i="19"/>
  <c r="H10" i="19"/>
  <c r="H9" i="19"/>
  <c r="H8" i="19"/>
  <c r="H7" i="19"/>
  <c r="H6" i="19"/>
  <c r="H5" i="19"/>
  <c r="H4" i="19"/>
  <c r="A4" i="19"/>
  <c r="A6" i="19"/>
  <c r="A8" i="19" s="1"/>
  <c r="A9" i="19" s="1"/>
  <c r="A10" i="19" s="1"/>
  <c r="A11" i="19" s="1"/>
  <c r="A12" i="19" s="1"/>
  <c r="A13" i="19" s="1"/>
  <c r="H19" i="18"/>
  <c r="H18" i="18"/>
  <c r="H17" i="18"/>
  <c r="H16" i="18"/>
  <c r="H15" i="18"/>
  <c r="A15" i="18"/>
  <c r="A16" i="18"/>
  <c r="A17" i="18"/>
  <c r="A18" i="18" s="1"/>
  <c r="A19" i="18" s="1"/>
  <c r="H11" i="18"/>
  <c r="H10" i="18"/>
  <c r="H9" i="18"/>
  <c r="H8" i="18"/>
  <c r="H7" i="18"/>
  <c r="H6" i="18"/>
  <c r="H5" i="18"/>
  <c r="H4" i="18"/>
  <c r="A4" i="18"/>
  <c r="A6" i="18" s="1"/>
  <c r="A7" i="18" s="1"/>
  <c r="A8" i="18" s="1"/>
  <c r="A9" i="18" s="1"/>
  <c r="A10" i="18" s="1"/>
  <c r="H19" i="17"/>
  <c r="H18" i="17"/>
  <c r="H17" i="17"/>
  <c r="H16" i="17"/>
  <c r="H15" i="17"/>
  <c r="A15" i="17"/>
  <c r="A16" i="17" s="1"/>
  <c r="A17" i="17" s="1"/>
  <c r="A18" i="17" s="1"/>
  <c r="A19" i="17" s="1"/>
  <c r="H11" i="17"/>
  <c r="H10" i="17"/>
  <c r="H9" i="17"/>
  <c r="H8" i="17"/>
  <c r="H7" i="17"/>
  <c r="H6" i="17"/>
  <c r="H5" i="17"/>
  <c r="H4" i="17"/>
  <c r="G12" i="17" s="1"/>
  <c r="G48" i="23" s="1"/>
  <c r="A4" i="17"/>
  <c r="A6" i="17"/>
  <c r="A7" i="17" s="1"/>
  <c r="A8" i="17" s="1"/>
  <c r="A9" i="17" s="1"/>
  <c r="A10" i="17" s="1"/>
  <c r="H24" i="16"/>
  <c r="H23" i="16"/>
  <c r="H22" i="16"/>
  <c r="H21" i="16"/>
  <c r="H20" i="16"/>
  <c r="H19" i="16"/>
  <c r="H18" i="16"/>
  <c r="A18" i="16"/>
  <c r="A19" i="16" s="1"/>
  <c r="A20" i="16" s="1"/>
  <c r="A21" i="16" s="1"/>
  <c r="A22" i="16" s="1"/>
  <c r="A23" i="16" s="1"/>
  <c r="A24" i="16" s="1"/>
  <c r="H14" i="16"/>
  <c r="H13" i="16"/>
  <c r="H12" i="16"/>
  <c r="H11" i="16"/>
  <c r="A11" i="16"/>
  <c r="A12" i="16" s="1"/>
  <c r="A13" i="16" s="1"/>
  <c r="H10" i="16"/>
  <c r="H9" i="16"/>
  <c r="A9" i="16"/>
  <c r="H8" i="16"/>
  <c r="H7" i="16"/>
  <c r="H6" i="16"/>
  <c r="H5" i="16"/>
  <c r="H4" i="16"/>
  <c r="A4" i="16"/>
  <c r="A6" i="16" s="1"/>
  <c r="H19" i="15"/>
  <c r="H18" i="15"/>
  <c r="H17" i="15"/>
  <c r="H16" i="15"/>
  <c r="H15" i="15"/>
  <c r="A15" i="15"/>
  <c r="A16" i="15" s="1"/>
  <c r="A17" i="15" s="1"/>
  <c r="A18" i="15" s="1"/>
  <c r="A19" i="15" s="1"/>
  <c r="H11" i="15"/>
  <c r="H10" i="15"/>
  <c r="H9" i="15"/>
  <c r="H8" i="15"/>
  <c r="H7" i="15"/>
  <c r="H6" i="15"/>
  <c r="H5" i="15"/>
  <c r="H4" i="15"/>
  <c r="A4" i="15"/>
  <c r="A6" i="15"/>
  <c r="A7" i="15" s="1"/>
  <c r="A8" i="15" s="1"/>
  <c r="A9" i="15" s="1"/>
  <c r="A10" i="15" s="1"/>
  <c r="H24" i="14"/>
  <c r="H23" i="14"/>
  <c r="H22" i="14"/>
  <c r="H21" i="14"/>
  <c r="H20" i="14"/>
  <c r="H19" i="14"/>
  <c r="H18" i="14"/>
  <c r="A18" i="14"/>
  <c r="A19" i="14" s="1"/>
  <c r="A20" i="14" s="1"/>
  <c r="A21" i="14" s="1"/>
  <c r="A22" i="14" s="1"/>
  <c r="A23" i="14" s="1"/>
  <c r="A24" i="14" s="1"/>
  <c r="H14" i="14"/>
  <c r="H13" i="14"/>
  <c r="H12" i="14"/>
  <c r="H11" i="14"/>
  <c r="H10" i="14"/>
  <c r="H9" i="14"/>
  <c r="H8" i="14"/>
  <c r="H7" i="14"/>
  <c r="H6" i="14"/>
  <c r="H5" i="14"/>
  <c r="H4" i="14"/>
  <c r="A4" i="14"/>
  <c r="A6" i="14" s="1"/>
  <c r="A8" i="14" s="1"/>
  <c r="A9" i="14" s="1"/>
  <c r="A10" i="14" s="1"/>
  <c r="A11" i="14" s="1"/>
  <c r="A12" i="14" s="1"/>
  <c r="A13" i="14" s="1"/>
  <c r="H19" i="13"/>
  <c r="H18" i="13"/>
  <c r="H17" i="13"/>
  <c r="H16" i="13"/>
  <c r="H15" i="13"/>
  <c r="A15" i="13"/>
  <c r="A16" i="13" s="1"/>
  <c r="A17" i="13" s="1"/>
  <c r="A18" i="13" s="1"/>
  <c r="A19" i="13" s="1"/>
  <c r="H11" i="13"/>
  <c r="H10" i="13"/>
  <c r="H9" i="13"/>
  <c r="H8" i="13"/>
  <c r="H7" i="13"/>
  <c r="H6" i="13"/>
  <c r="H5" i="13"/>
  <c r="H4" i="13"/>
  <c r="A4" i="13"/>
  <c r="A6" i="13" s="1"/>
  <c r="A7" i="13" s="1"/>
  <c r="A8" i="13" s="1"/>
  <c r="A9" i="13" s="1"/>
  <c r="A10" i="13" s="1"/>
  <c r="H19" i="12"/>
  <c r="H18" i="12"/>
  <c r="H17" i="12"/>
  <c r="H16" i="12"/>
  <c r="H15" i="12"/>
  <c r="A15" i="12"/>
  <c r="A16" i="12" s="1"/>
  <c r="A17" i="12" s="1"/>
  <c r="A18" i="12" s="1"/>
  <c r="A19" i="12" s="1"/>
  <c r="H11" i="12"/>
  <c r="H10" i="12"/>
  <c r="H9" i="12"/>
  <c r="H8" i="12"/>
  <c r="H7" i="12"/>
  <c r="H6" i="12"/>
  <c r="H5" i="12"/>
  <c r="H4" i="12"/>
  <c r="A4" i="12"/>
  <c r="A6" i="12" s="1"/>
  <c r="A7" i="12" s="1"/>
  <c r="A8" i="12" s="1"/>
  <c r="A9" i="12" s="1"/>
  <c r="A10" i="12" s="1"/>
  <c r="H19" i="11"/>
  <c r="H18" i="11"/>
  <c r="H17" i="11"/>
  <c r="H16" i="11"/>
  <c r="H15" i="11"/>
  <c r="G20" i="11" s="1"/>
  <c r="G25" i="23" s="1"/>
  <c r="A15" i="11"/>
  <c r="A16" i="11" s="1"/>
  <c r="A17" i="11" s="1"/>
  <c r="A18" i="11" s="1"/>
  <c r="A19" i="11" s="1"/>
  <c r="H11" i="11"/>
  <c r="H10" i="11"/>
  <c r="H9" i="11"/>
  <c r="H8" i="11"/>
  <c r="H7" i="11"/>
  <c r="H6" i="11"/>
  <c r="H5" i="11"/>
  <c r="H4" i="11"/>
  <c r="A4" i="11"/>
  <c r="A6" i="11" s="1"/>
  <c r="A7" i="11" s="1"/>
  <c r="A8" i="11" s="1"/>
  <c r="A9" i="11" s="1"/>
  <c r="A10" i="11" s="1"/>
  <c r="H24" i="10"/>
  <c r="H23" i="10"/>
  <c r="H22" i="10"/>
  <c r="H21" i="10"/>
  <c r="H20" i="10"/>
  <c r="H19" i="10"/>
  <c r="H18" i="10"/>
  <c r="A18" i="10"/>
  <c r="A19" i="10" s="1"/>
  <c r="A20" i="10" s="1"/>
  <c r="A21" i="10" s="1"/>
  <c r="A22" i="10" s="1"/>
  <c r="A23" i="10" s="1"/>
  <c r="A24" i="10" s="1"/>
  <c r="H14" i="10"/>
  <c r="H13" i="10"/>
  <c r="H12" i="10"/>
  <c r="H11" i="10"/>
  <c r="H10" i="10"/>
  <c r="H9" i="10"/>
  <c r="H8" i="10"/>
  <c r="H7" i="10"/>
  <c r="H6" i="10"/>
  <c r="H5" i="10"/>
  <c r="H4" i="10"/>
  <c r="A4" i="10"/>
  <c r="A6" i="10" s="1"/>
  <c r="A8" i="10" s="1"/>
  <c r="A9" i="10" s="1"/>
  <c r="A10" i="10" s="1"/>
  <c r="A11" i="10" s="1"/>
  <c r="A12" i="10" s="1"/>
  <c r="A13" i="10" s="1"/>
  <c r="H24" i="9"/>
  <c r="H23" i="9"/>
  <c r="H22" i="9"/>
  <c r="H21" i="9"/>
  <c r="H20" i="9"/>
  <c r="H19" i="9"/>
  <c r="H18" i="9"/>
  <c r="A18" i="9"/>
  <c r="A19" i="9" s="1"/>
  <c r="A20" i="9" s="1"/>
  <c r="A21" i="9" s="1"/>
  <c r="A22" i="9" s="1"/>
  <c r="A23" i="9" s="1"/>
  <c r="A24" i="9" s="1"/>
  <c r="H14" i="9"/>
  <c r="H13" i="9"/>
  <c r="H12" i="9"/>
  <c r="H11" i="9"/>
  <c r="H10" i="9"/>
  <c r="H9" i="9"/>
  <c r="H8" i="9"/>
  <c r="H7" i="9"/>
  <c r="H6" i="9"/>
  <c r="H5" i="9"/>
  <c r="H4" i="9"/>
  <c r="A4" i="9"/>
  <c r="A6" i="9" s="1"/>
  <c r="A8" i="9" s="1"/>
  <c r="A9" i="9" s="1"/>
  <c r="A10" i="9" s="1"/>
  <c r="A11" i="9" s="1"/>
  <c r="A12" i="9" s="1"/>
  <c r="A13" i="9" s="1"/>
  <c r="H19" i="8"/>
  <c r="H18" i="8"/>
  <c r="H17" i="8"/>
  <c r="H16" i="8"/>
  <c r="H15" i="8"/>
  <c r="A15" i="8"/>
  <c r="A16" i="8" s="1"/>
  <c r="A17" i="8" s="1"/>
  <c r="A18" i="8" s="1"/>
  <c r="A19" i="8" s="1"/>
  <c r="H11" i="8"/>
  <c r="H10" i="8"/>
  <c r="H9" i="8"/>
  <c r="H8" i="8"/>
  <c r="H7" i="8"/>
  <c r="H6" i="8"/>
  <c r="H5" i="8"/>
  <c r="H4" i="8"/>
  <c r="A4" i="8"/>
  <c r="A6" i="8" s="1"/>
  <c r="A7" i="8" s="1"/>
  <c r="A8" i="8" s="1"/>
  <c r="A9" i="8" s="1"/>
  <c r="A10" i="8" s="1"/>
  <c r="H19" i="7"/>
  <c r="H18" i="7"/>
  <c r="H17" i="7"/>
  <c r="H16" i="7"/>
  <c r="H15" i="7"/>
  <c r="A15" i="7"/>
  <c r="A16" i="7" s="1"/>
  <c r="A17" i="7" s="1"/>
  <c r="A18" i="7" s="1"/>
  <c r="A19" i="7" s="1"/>
  <c r="H11" i="7"/>
  <c r="H10" i="7"/>
  <c r="H9" i="7"/>
  <c r="H8" i="7"/>
  <c r="H6" i="7"/>
  <c r="H5" i="7"/>
  <c r="H4" i="7"/>
  <c r="A4" i="7"/>
  <c r="A6" i="7" s="1"/>
  <c r="A7" i="7" s="1"/>
  <c r="A8" i="7" s="1"/>
  <c r="A9" i="7" s="1"/>
  <c r="A10" i="7" s="1"/>
  <c r="H24" i="6"/>
  <c r="H23" i="6"/>
  <c r="H22" i="6"/>
  <c r="H21" i="6"/>
  <c r="H20" i="6"/>
  <c r="H19" i="6"/>
  <c r="H18" i="6"/>
  <c r="A18" i="6"/>
  <c r="A19" i="6" s="1"/>
  <c r="A20" i="6" s="1"/>
  <c r="A21" i="6" s="1"/>
  <c r="A22" i="6" s="1"/>
  <c r="A23" i="6" s="1"/>
  <c r="A24" i="6" s="1"/>
  <c r="H14" i="6"/>
  <c r="H13" i="6"/>
  <c r="H12" i="6"/>
  <c r="H11" i="6"/>
  <c r="H9" i="6"/>
  <c r="H8" i="6"/>
  <c r="H6" i="6"/>
  <c r="H4" i="6"/>
  <c r="A4" i="6"/>
  <c r="A6" i="6" s="1"/>
  <c r="A8" i="6" s="1"/>
  <c r="A9" i="6" s="1"/>
  <c r="A10" i="6" s="1"/>
  <c r="A11" i="6" s="1"/>
  <c r="A12" i="6" s="1"/>
  <c r="A13" i="6" s="1"/>
  <c r="A152" i="5"/>
  <c r="A153" i="5" s="1"/>
  <c r="A154" i="5" s="1"/>
  <c r="A155" i="5" s="1"/>
  <c r="A149" i="5"/>
  <c r="A112" i="5"/>
  <c r="A102" i="5"/>
  <c r="A103" i="5" s="1"/>
  <c r="A104" i="5" s="1"/>
  <c r="A105" i="5" s="1"/>
  <c r="A99" i="5"/>
  <c r="A62" i="5"/>
  <c r="A48" i="5"/>
  <c r="A49" i="5" s="1"/>
  <c r="A50" i="5" s="1"/>
  <c r="A51" i="5" s="1"/>
  <c r="A52" i="5" s="1"/>
  <c r="A53" i="5" s="1"/>
  <c r="A54" i="5" s="1"/>
  <c r="A55" i="5" s="1"/>
  <c r="A6" i="5"/>
  <c r="A690" i="4"/>
  <c r="A691" i="4" s="1"/>
  <c r="A692" i="4" s="1"/>
  <c r="A693" i="4" s="1"/>
  <c r="A694" i="4" s="1"/>
  <c r="A695" i="4" s="1"/>
  <c r="A696" i="4" s="1"/>
  <c r="A697" i="4" s="1"/>
  <c r="A698" i="4" s="1"/>
  <c r="A699" i="4" s="1"/>
  <c r="A677" i="4"/>
  <c r="A678" i="4" s="1"/>
  <c r="A679" i="4" s="1"/>
  <c r="A680" i="4" s="1"/>
  <c r="A681" i="4" s="1"/>
  <c r="A682" i="4" s="1"/>
  <c r="A683" i="4" s="1"/>
  <c r="A684" i="4" s="1"/>
  <c r="A685" i="4" s="1"/>
  <c r="A686" i="4" s="1"/>
  <c r="A666" i="4"/>
  <c r="A668" i="4" s="1"/>
  <c r="A669" i="4" s="1"/>
  <c r="A670" i="4" s="1"/>
  <c r="A671" i="4" s="1"/>
  <c r="A672" i="4" s="1"/>
  <c r="A658" i="4"/>
  <c r="A659" i="4" s="1"/>
  <c r="A660" i="4" s="1"/>
  <c r="A641" i="4"/>
  <c r="A642" i="4" s="1"/>
  <c r="A643" i="4" s="1"/>
  <c r="A644" i="4" s="1"/>
  <c r="A645" i="4" s="1"/>
  <c r="A646" i="4" s="1"/>
  <c r="A647" i="4" s="1"/>
  <c r="A648" i="4" s="1"/>
  <c r="A649" i="4" s="1"/>
  <c r="A650" i="4" s="1"/>
  <c r="A629" i="4"/>
  <c r="A630" i="4" s="1"/>
  <c r="A631" i="4" s="1"/>
  <c r="A632" i="4" s="1"/>
  <c r="A633" i="4" s="1"/>
  <c r="A634" i="4" s="1"/>
  <c r="A635" i="4" s="1"/>
  <c r="A636" i="4" s="1"/>
  <c r="A637" i="4" s="1"/>
  <c r="A620" i="4"/>
  <c r="A621" i="4" s="1"/>
  <c r="A622" i="4" s="1"/>
  <c r="A623" i="4" s="1"/>
  <c r="A624" i="4" s="1"/>
  <c r="A604" i="4"/>
  <c r="A605" i="4" s="1"/>
  <c r="A606" i="4" s="1"/>
  <c r="A607" i="4" s="1"/>
  <c r="A608" i="4" s="1"/>
  <c r="A609" i="4" s="1"/>
  <c r="A610" i="4" s="1"/>
  <c r="A611" i="4" s="1"/>
  <c r="A612" i="4" s="1"/>
  <c r="A613" i="4" s="1"/>
  <c r="A592" i="4"/>
  <c r="A593" i="4" s="1"/>
  <c r="A594" i="4" s="1"/>
  <c r="A595" i="4" s="1"/>
  <c r="A596" i="4" s="1"/>
  <c r="A597" i="4" s="1"/>
  <c r="A598" i="4" s="1"/>
  <c r="A599" i="4" s="1"/>
  <c r="A600" i="4" s="1"/>
  <c r="A583" i="4"/>
  <c r="A584" i="4" s="1"/>
  <c r="A585" i="4" s="1"/>
  <c r="A586" i="4" s="1"/>
  <c r="A587" i="4" s="1"/>
  <c r="A567" i="4"/>
  <c r="A568" i="4" s="1"/>
  <c r="A569" i="4" s="1"/>
  <c r="A570" i="4" s="1"/>
  <c r="A571" i="4" s="1"/>
  <c r="A572" i="4" s="1"/>
  <c r="A573" i="4" s="1"/>
  <c r="A574" i="4" s="1"/>
  <c r="A575" i="4" s="1"/>
  <c r="A576" i="4" s="1"/>
  <c r="A555" i="4"/>
  <c r="A556" i="4" s="1"/>
  <c r="A557" i="4" s="1"/>
  <c r="A558" i="4" s="1"/>
  <c r="A559" i="4" s="1"/>
  <c r="A560" i="4" s="1"/>
  <c r="A561" i="4" s="1"/>
  <c r="A562" i="4" s="1"/>
  <c r="A563" i="4" s="1"/>
  <c r="A546" i="4"/>
  <c r="A547" i="4" s="1"/>
  <c r="A548" i="4" s="1"/>
  <c r="A549" i="4" s="1"/>
  <c r="A550" i="4" s="1"/>
  <c r="A530" i="4"/>
  <c r="A531" i="4" s="1"/>
  <c r="A532" i="4" s="1"/>
  <c r="A533" i="4" s="1"/>
  <c r="A534" i="4" s="1"/>
  <c r="A535" i="4" s="1"/>
  <c r="A536" i="4" s="1"/>
  <c r="A537" i="4" s="1"/>
  <c r="A538" i="4" s="1"/>
  <c r="A539" i="4" s="1"/>
  <c r="A518" i="4"/>
  <c r="A519" i="4" s="1"/>
  <c r="A520" i="4" s="1"/>
  <c r="A521" i="4" s="1"/>
  <c r="A522" i="4" s="1"/>
  <c r="A523" i="4" s="1"/>
  <c r="A524" i="4" s="1"/>
  <c r="A525" i="4" s="1"/>
  <c r="A526" i="4" s="1"/>
  <c r="A509" i="4"/>
  <c r="A510" i="4" s="1"/>
  <c r="A511" i="4" s="1"/>
  <c r="A512" i="4" s="1"/>
  <c r="A513" i="4" s="1"/>
  <c r="A486" i="4"/>
  <c r="A487" i="4" s="1"/>
  <c r="A488" i="4" s="1"/>
  <c r="A489" i="4" s="1"/>
  <c r="A490" i="4" s="1"/>
  <c r="A491" i="4" s="1"/>
  <c r="A492" i="4" s="1"/>
  <c r="A493" i="4" s="1"/>
  <c r="A494" i="4" s="1"/>
  <c r="A495" i="4" s="1"/>
  <c r="A496" i="4" s="1"/>
  <c r="A497" i="4" s="1"/>
  <c r="A498" i="4" s="1"/>
  <c r="A499" i="4" s="1"/>
  <c r="A500" i="4" s="1"/>
  <c r="A501" i="4" s="1"/>
  <c r="A502" i="4" s="1"/>
  <c r="A473" i="4"/>
  <c r="A474" i="4" s="1"/>
  <c r="A475" i="4" s="1"/>
  <c r="A476" i="4" s="1"/>
  <c r="A477" i="4" s="1"/>
  <c r="A478" i="4" s="1"/>
  <c r="A479" i="4" s="1"/>
  <c r="A480" i="4" s="1"/>
  <c r="A481" i="4" s="1"/>
  <c r="A455" i="4"/>
  <c r="A457" i="4" s="1"/>
  <c r="A458" i="4" s="1"/>
  <c r="A459" i="4" s="1"/>
  <c r="A460" i="4" s="1"/>
  <c r="A461" i="4" s="1"/>
  <c r="A462" i="4" s="1"/>
  <c r="A463" i="4" s="1"/>
  <c r="A464" i="4" s="1"/>
  <c r="A465" i="4" s="1"/>
  <c r="A466" i="4" s="1"/>
  <c r="A467" i="4" s="1"/>
  <c r="A468" i="4" s="1"/>
  <c r="A437" i="4"/>
  <c r="A438" i="4" s="1"/>
  <c r="A439" i="4" s="1"/>
  <c r="A440" i="4" s="1"/>
  <c r="A441" i="4" s="1"/>
  <c r="A442" i="4" s="1"/>
  <c r="A443" i="4" s="1"/>
  <c r="A444" i="4" s="1"/>
  <c r="A445" i="4" s="1"/>
  <c r="A446" i="4" s="1"/>
  <c r="A425" i="4"/>
  <c r="A426" i="4" s="1"/>
  <c r="A427" i="4" s="1"/>
  <c r="A428" i="4" s="1"/>
  <c r="A429" i="4" s="1"/>
  <c r="A430" i="4" s="1"/>
  <c r="A431" i="4" s="1"/>
  <c r="A432" i="4" s="1"/>
  <c r="A433" i="4" s="1"/>
  <c r="A416" i="4"/>
  <c r="A417" i="4" s="1"/>
  <c r="A418" i="4" s="1"/>
  <c r="A419" i="4" s="1"/>
  <c r="A420" i="4" s="1"/>
  <c r="A400" i="4"/>
  <c r="A401" i="4" s="1"/>
  <c r="A402" i="4" s="1"/>
  <c r="A403" i="4" s="1"/>
  <c r="A404" i="4" s="1"/>
  <c r="A405" i="4" s="1"/>
  <c r="A406" i="4" s="1"/>
  <c r="A407" i="4" s="1"/>
  <c r="A408" i="4" s="1"/>
  <c r="A409" i="4" s="1"/>
  <c r="A388" i="4"/>
  <c r="A389" i="4" s="1"/>
  <c r="A390" i="4" s="1"/>
  <c r="A391" i="4" s="1"/>
  <c r="A392" i="4" s="1"/>
  <c r="A393" i="4" s="1"/>
  <c r="A394" i="4" s="1"/>
  <c r="A395" i="4" s="1"/>
  <c r="A396" i="4" s="1"/>
  <c r="A379" i="4"/>
  <c r="A380" i="4" s="1"/>
  <c r="A381" i="4" s="1"/>
  <c r="A382" i="4" s="1"/>
  <c r="A383" i="4" s="1"/>
  <c r="A363" i="4"/>
  <c r="A364" i="4" s="1"/>
  <c r="A365" i="4" s="1"/>
  <c r="A366" i="4" s="1"/>
  <c r="A367" i="4" s="1"/>
  <c r="A368" i="4" s="1"/>
  <c r="A369" i="4" s="1"/>
  <c r="A370" i="4" s="1"/>
  <c r="A371" i="4" s="1"/>
  <c r="A372" i="4" s="1"/>
  <c r="A351" i="4"/>
  <c r="A352" i="4" s="1"/>
  <c r="A353" i="4" s="1"/>
  <c r="A354" i="4" s="1"/>
  <c r="A355" i="4" s="1"/>
  <c r="A356" i="4" s="1"/>
  <c r="A357" i="4" s="1"/>
  <c r="A358" i="4" s="1"/>
  <c r="A359" i="4" s="1"/>
  <c r="A342" i="4"/>
  <c r="A343" i="4" s="1"/>
  <c r="A344" i="4" s="1"/>
  <c r="A345" i="4" s="1"/>
  <c r="A346" i="4" s="1"/>
  <c r="A326" i="4"/>
  <c r="A327" i="4" s="1"/>
  <c r="A328" i="4" s="1"/>
  <c r="A329" i="4" s="1"/>
  <c r="A330" i="4" s="1"/>
  <c r="A331" i="4" s="1"/>
  <c r="A332" i="4" s="1"/>
  <c r="A333" i="4" s="1"/>
  <c r="A334" i="4" s="1"/>
  <c r="A335" i="4" s="1"/>
  <c r="A314" i="4"/>
  <c r="A315" i="4" s="1"/>
  <c r="A316" i="4" s="1"/>
  <c r="A317" i="4" s="1"/>
  <c r="A318" i="4" s="1"/>
  <c r="A319" i="4" s="1"/>
  <c r="A320" i="4" s="1"/>
  <c r="A321" i="4" s="1"/>
  <c r="A322" i="4" s="1"/>
  <c r="A305" i="4"/>
  <c r="A306" i="4" s="1"/>
  <c r="A307" i="4" s="1"/>
  <c r="A308" i="4" s="1"/>
  <c r="A309" i="4" s="1"/>
  <c r="A289" i="4"/>
  <c r="A290" i="4" s="1"/>
  <c r="A291" i="4" s="1"/>
  <c r="A292" i="4" s="1"/>
  <c r="A293" i="4" s="1"/>
  <c r="A294" i="4" s="1"/>
  <c r="A295" i="4" s="1"/>
  <c r="A296" i="4" s="1"/>
  <c r="A297" i="4" s="1"/>
  <c r="A298" i="4" s="1"/>
  <c r="A277" i="4"/>
  <c r="A278" i="4" s="1"/>
  <c r="A279" i="4" s="1"/>
  <c r="A280" i="4" s="1"/>
  <c r="A281" i="4" s="1"/>
  <c r="A282" i="4" s="1"/>
  <c r="A283" i="4" s="1"/>
  <c r="A284" i="4" s="1"/>
  <c r="A285" i="4" s="1"/>
  <c r="A268" i="4"/>
  <c r="A269" i="4" s="1"/>
  <c r="A270" i="4" s="1"/>
  <c r="A271" i="4" s="1"/>
  <c r="A272" i="4" s="1"/>
  <c r="A252" i="4"/>
  <c r="A253" i="4" s="1"/>
  <c r="A254" i="4" s="1"/>
  <c r="A255" i="4" s="1"/>
  <c r="A256" i="4" s="1"/>
  <c r="A257" i="4" s="1"/>
  <c r="A258" i="4" s="1"/>
  <c r="A259" i="4" s="1"/>
  <c r="A260" i="4" s="1"/>
  <c r="A261" i="4" s="1"/>
  <c r="A240" i="4"/>
  <c r="A241" i="4" s="1"/>
  <c r="A242" i="4" s="1"/>
  <c r="A243" i="4" s="1"/>
  <c r="A244" i="4" s="1"/>
  <c r="A245" i="4" s="1"/>
  <c r="A246" i="4" s="1"/>
  <c r="A247" i="4" s="1"/>
  <c r="A248" i="4" s="1"/>
  <c r="A231" i="4"/>
  <c r="A232" i="4"/>
  <c r="A233" i="4" s="1"/>
  <c r="A234" i="4" s="1"/>
  <c r="A235" i="4" s="1"/>
  <c r="A215" i="4"/>
  <c r="A216" i="4" s="1"/>
  <c r="A217" i="4" s="1"/>
  <c r="A218" i="4" s="1"/>
  <c r="A219" i="4" s="1"/>
  <c r="A220" i="4" s="1"/>
  <c r="A221" i="4" s="1"/>
  <c r="A222" i="4" s="1"/>
  <c r="A223" i="4" s="1"/>
  <c r="A224" i="4" s="1"/>
  <c r="A203" i="4"/>
  <c r="A204" i="4" s="1"/>
  <c r="A205" i="4" s="1"/>
  <c r="A206" i="4" s="1"/>
  <c r="A207" i="4" s="1"/>
  <c r="A208" i="4" s="1"/>
  <c r="A209" i="4" s="1"/>
  <c r="A210" i="4" s="1"/>
  <c r="A211" i="4" s="1"/>
  <c r="A194" i="4"/>
  <c r="A195" i="4" s="1"/>
  <c r="A196" i="4" s="1"/>
  <c r="A197" i="4" s="1"/>
  <c r="A198" i="4" s="1"/>
  <c r="A178" i="4"/>
  <c r="A179" i="4" s="1"/>
  <c r="A180" i="4" s="1"/>
  <c r="A181" i="4" s="1"/>
  <c r="A182" i="4" s="1"/>
  <c r="A183" i="4" s="1"/>
  <c r="A184" i="4" s="1"/>
  <c r="A185" i="4" s="1"/>
  <c r="A186" i="4" s="1"/>
  <c r="A187" i="4" s="1"/>
  <c r="A166" i="4"/>
  <c r="A167" i="4" s="1"/>
  <c r="A168" i="4" s="1"/>
  <c r="A169" i="4" s="1"/>
  <c r="A170" i="4" s="1"/>
  <c r="A171" i="4" s="1"/>
  <c r="A172" i="4" s="1"/>
  <c r="A173" i="4" s="1"/>
  <c r="A174" i="4" s="1"/>
  <c r="A156" i="4"/>
  <c r="A157" i="4" s="1"/>
  <c r="A158" i="4" s="1"/>
  <c r="A159" i="4" s="1"/>
  <c r="A160" i="4" s="1"/>
  <c r="A161" i="4" s="1"/>
  <c r="A140" i="4"/>
  <c r="A141" i="4" s="1"/>
  <c r="A142" i="4" s="1"/>
  <c r="A143" i="4" s="1"/>
  <c r="A144" i="4" s="1"/>
  <c r="A145" i="4" s="1"/>
  <c r="A146" i="4" s="1"/>
  <c r="A147" i="4" s="1"/>
  <c r="A148" i="4" s="1"/>
  <c r="A149" i="4" s="1"/>
  <c r="A128" i="4"/>
  <c r="A129" i="4" s="1"/>
  <c r="A130" i="4" s="1"/>
  <c r="A131" i="4" s="1"/>
  <c r="A132" i="4" s="1"/>
  <c r="A133" i="4" s="1"/>
  <c r="A134" i="4" s="1"/>
  <c r="A135" i="4" s="1"/>
  <c r="A136" i="4" s="1"/>
  <c r="A118" i="4"/>
  <c r="A119" i="4" s="1"/>
  <c r="A120" i="4" s="1"/>
  <c r="A121" i="4" s="1"/>
  <c r="A122" i="4" s="1"/>
  <c r="A123" i="4" s="1"/>
  <c r="A102" i="4"/>
  <c r="A103" i="4" s="1"/>
  <c r="A104" i="4" s="1"/>
  <c r="A105" i="4" s="1"/>
  <c r="A106" i="4" s="1"/>
  <c r="A107" i="4" s="1"/>
  <c r="A108" i="4" s="1"/>
  <c r="A109" i="4" s="1"/>
  <c r="A110" i="4" s="1"/>
  <c r="A111" i="4" s="1"/>
  <c r="A90" i="4"/>
  <c r="A91" i="4" s="1"/>
  <c r="A92" i="4" s="1"/>
  <c r="A93" i="4" s="1"/>
  <c r="A94" i="4" s="1"/>
  <c r="A95" i="4" s="1"/>
  <c r="A96" i="4" s="1"/>
  <c r="A97" i="4" s="1"/>
  <c r="A98" i="4" s="1"/>
  <c r="A81" i="4"/>
  <c r="A82" i="4" s="1"/>
  <c r="A83" i="4" s="1"/>
  <c r="A84" i="4" s="1"/>
  <c r="A85" i="4" s="1"/>
  <c r="A65" i="4"/>
  <c r="A66" i="4" s="1"/>
  <c r="A67" i="4" s="1"/>
  <c r="A68" i="4" s="1"/>
  <c r="A69" i="4" s="1"/>
  <c r="A70" i="4" s="1"/>
  <c r="A71" i="4" s="1"/>
  <c r="A72" i="4" s="1"/>
  <c r="A73" i="4" s="1"/>
  <c r="A74" i="4" s="1"/>
  <c r="A53" i="4"/>
  <c r="A54" i="4" s="1"/>
  <c r="A55" i="4" s="1"/>
  <c r="A56" i="4" s="1"/>
  <c r="A57" i="4" s="1"/>
  <c r="A58" i="4" s="1"/>
  <c r="A59" i="4" s="1"/>
  <c r="A60" i="4" s="1"/>
  <c r="A61" i="4" s="1"/>
  <c r="A45" i="4"/>
  <c r="A46" i="4"/>
  <c r="A47" i="4" s="1"/>
  <c r="A48" i="4" s="1"/>
  <c r="A28" i="4"/>
  <c r="A29" i="4" s="1"/>
  <c r="A30" i="4" s="1"/>
  <c r="A31" i="4" s="1"/>
  <c r="A32" i="4" s="1"/>
  <c r="A33" i="4" s="1"/>
  <c r="A34" i="4" s="1"/>
  <c r="A35" i="4" s="1"/>
  <c r="A36" i="4" s="1"/>
  <c r="A37" i="4" s="1"/>
  <c r="A16" i="4"/>
  <c r="A17" i="4" s="1"/>
  <c r="A18" i="4" s="1"/>
  <c r="A19" i="4" s="1"/>
  <c r="A20" i="4" s="1"/>
  <c r="A21" i="4" s="1"/>
  <c r="A22" i="4" s="1"/>
  <c r="A23" i="4" s="1"/>
  <c r="A24" i="4" s="1"/>
  <c r="A6" i="4"/>
  <c r="A7" i="4" s="1"/>
  <c r="A8" i="4" s="1"/>
  <c r="A9" i="4" s="1"/>
  <c r="A10" i="4" s="1"/>
  <c r="A11" i="4" s="1"/>
  <c r="A800" i="2"/>
  <c r="A798" i="2"/>
  <c r="A787" i="2"/>
  <c r="A777" i="2"/>
  <c r="A775" i="2"/>
  <c r="A773" i="2"/>
  <c r="A771" i="2"/>
  <c r="A769" i="2"/>
  <c r="A767" i="2"/>
  <c r="A765" i="2"/>
  <c r="A763" i="2"/>
  <c r="A761" i="2"/>
  <c r="A758" i="2"/>
  <c r="A756" i="2"/>
  <c r="A754" i="2"/>
  <c r="A751" i="2"/>
  <c r="A748" i="2"/>
  <c r="A746" i="2"/>
  <c r="A744" i="2"/>
  <c r="A731" i="2"/>
  <c r="A183" i="3"/>
  <c r="A144" i="3"/>
  <c r="A141" i="3"/>
  <c r="A138" i="3"/>
  <c r="A125" i="3"/>
  <c r="A409" i="3"/>
  <c r="A406" i="3"/>
  <c r="A403" i="3"/>
  <c r="A392" i="3"/>
  <c r="A385" i="3"/>
  <c r="A382" i="3"/>
  <c r="A379" i="3"/>
  <c r="A366" i="3"/>
  <c r="A359" i="3"/>
  <c r="A356" i="3"/>
  <c r="A342" i="3"/>
  <c r="A335" i="3"/>
  <c r="A332" i="3"/>
  <c r="A318" i="3"/>
  <c r="A311" i="3"/>
  <c r="A308" i="3"/>
  <c r="A295" i="3"/>
  <c r="A288" i="3"/>
  <c r="A285" i="3"/>
  <c r="A272" i="3"/>
  <c r="A265" i="3"/>
  <c r="A262" i="3"/>
  <c r="A259" i="3"/>
  <c r="A247" i="3"/>
  <c r="A240" i="3"/>
  <c r="A237" i="3"/>
  <c r="A234" i="3"/>
  <c r="A222" i="3"/>
  <c r="A215" i="3"/>
  <c r="A212" i="3"/>
  <c r="A209" i="3"/>
  <c r="A196" i="3"/>
  <c r="A189" i="3"/>
  <c r="A186" i="3"/>
  <c r="A180" i="3"/>
  <c r="A167" i="3"/>
  <c r="A151" i="3"/>
  <c r="A118" i="3"/>
  <c r="A115" i="3"/>
  <c r="A112" i="3"/>
  <c r="A100" i="3"/>
  <c r="A93" i="3"/>
  <c r="A90" i="3"/>
  <c r="A87" i="3"/>
  <c r="A74" i="3"/>
  <c r="A67" i="3"/>
  <c r="A64" i="3"/>
  <c r="A51" i="3"/>
  <c r="A44" i="3"/>
  <c r="A41" i="3"/>
  <c r="A28" i="3"/>
  <c r="A21" i="3"/>
  <c r="A18" i="3"/>
  <c r="A6" i="3"/>
  <c r="A2461" i="2"/>
  <c r="A2459" i="2"/>
  <c r="A2457" i="2"/>
  <c r="A2441" i="2"/>
  <c r="A2425" i="2"/>
  <c r="A2421" i="2"/>
  <c r="A2418" i="2"/>
  <c r="A2295" i="2"/>
  <c r="A2236" i="2"/>
  <c r="A2108" i="2"/>
  <c r="A1757" i="2"/>
  <c r="A1753" i="2"/>
  <c r="A1751" i="2"/>
  <c r="A1749" i="2"/>
  <c r="A1733" i="2"/>
  <c r="A1412" i="2"/>
  <c r="A1220" i="2"/>
  <c r="A1158" i="2"/>
  <c r="A1134" i="2"/>
  <c r="A1043" i="2"/>
  <c r="A1041" i="2"/>
  <c r="A1039" i="2"/>
  <c r="A1037" i="2"/>
  <c r="A1031" i="2"/>
  <c r="A1029" i="2"/>
  <c r="A1027" i="2"/>
  <c r="A1003" i="2"/>
  <c r="A909" i="2"/>
  <c r="A899" i="2"/>
  <c r="A863" i="2"/>
  <c r="A840" i="2"/>
  <c r="A830" i="2"/>
  <c r="A596" i="2"/>
  <c r="A555" i="2"/>
  <c r="A553" i="2"/>
  <c r="A551" i="2"/>
  <c r="A549" i="2"/>
  <c r="A543" i="2"/>
  <c r="A541" i="2"/>
  <c r="A539" i="2"/>
  <c r="A407" i="2"/>
  <c r="A397" i="2"/>
  <c r="A289" i="2"/>
  <c r="A265" i="2"/>
  <c r="A228" i="2"/>
  <c r="A2483" i="2"/>
  <c r="A2481" i="2"/>
  <c r="A2479" i="2"/>
  <c r="A2477" i="2"/>
  <c r="A2471" i="2"/>
  <c r="A2469" i="2"/>
  <c r="A2467" i="2"/>
  <c r="A2492" i="2"/>
  <c r="I2490" i="2"/>
  <c r="I2481" i="2"/>
  <c r="I2479" i="2"/>
  <c r="I2477" i="2"/>
  <c r="A2473" i="2"/>
  <c r="I2471" i="2"/>
  <c r="I2469" i="2"/>
  <c r="I2467" i="2"/>
  <c r="I2473" i="2" s="1"/>
  <c r="A2463" i="2"/>
  <c r="I2461" i="2"/>
  <c r="I2459" i="2"/>
  <c r="I2457" i="2"/>
  <c r="I2455" i="2"/>
  <c r="I2439" i="2"/>
  <c r="I2423" i="2"/>
  <c r="I2419" i="2"/>
  <c r="A2404" i="2"/>
  <c r="A2395" i="2"/>
  <c r="A2393" i="2"/>
  <c r="A2391" i="2"/>
  <c r="A2389" i="2"/>
  <c r="A2387" i="2"/>
  <c r="A2385" i="2"/>
  <c r="A2383" i="2"/>
  <c r="A2381" i="2"/>
  <c r="A2379" i="2"/>
  <c r="A2377" i="2"/>
  <c r="A2374" i="2"/>
  <c r="A2372" i="2"/>
  <c r="A2370" i="2"/>
  <c r="A2367" i="2"/>
  <c r="A2364" i="2"/>
  <c r="A2362" i="2"/>
  <c r="A2360" i="2"/>
  <c r="A2358" i="2"/>
  <c r="A2356" i="2"/>
  <c r="A2353" i="2"/>
  <c r="A2342" i="2"/>
  <c r="A2414" i="2"/>
  <c r="I2412" i="2"/>
  <c r="I2402" i="2"/>
  <c r="G2393" i="2"/>
  <c r="I2393" i="2" s="1"/>
  <c r="I2391" i="2"/>
  <c r="I2389" i="2"/>
  <c r="I2387" i="2"/>
  <c r="I2385" i="2"/>
  <c r="I2383" i="2"/>
  <c r="I2381" i="2"/>
  <c r="I2379" i="2"/>
  <c r="I2377" i="2"/>
  <c r="I2375" i="2"/>
  <c r="I2372" i="2"/>
  <c r="I2370" i="2"/>
  <c r="I2368" i="2"/>
  <c r="I2365" i="2"/>
  <c r="I2362" i="2"/>
  <c r="I2360" i="2"/>
  <c r="I2358" i="2"/>
  <c r="I2356" i="2"/>
  <c r="I2354" i="2"/>
  <c r="I2351" i="2"/>
  <c r="A2336" i="2"/>
  <c r="A2333" i="2"/>
  <c r="A2330" i="2"/>
  <c r="A2327" i="2"/>
  <c r="A2324" i="2"/>
  <c r="A2319" i="2"/>
  <c r="A2338" i="2"/>
  <c r="I2336" i="2"/>
  <c r="I2334" i="2"/>
  <c r="I2331" i="2"/>
  <c r="I2328" i="2"/>
  <c r="I2325" i="2"/>
  <c r="I2322" i="2"/>
  <c r="A2301" i="2"/>
  <c r="A2299" i="2"/>
  <c r="A2297" i="2"/>
  <c r="A2289" i="2"/>
  <c r="A2287" i="2"/>
  <c r="A2285" i="2"/>
  <c r="A2310" i="2"/>
  <c r="I2308" i="2"/>
  <c r="I2299" i="2"/>
  <c r="I2297" i="2"/>
  <c r="I2295" i="2"/>
  <c r="A2291" i="2"/>
  <c r="I2289" i="2"/>
  <c r="I2287" i="2"/>
  <c r="I2285" i="2"/>
  <c r="I2291" i="2" s="1"/>
  <c r="A2279" i="2"/>
  <c r="A2277" i="2"/>
  <c r="A2275" i="2"/>
  <c r="A2259" i="2"/>
  <c r="A2243" i="2"/>
  <c r="A2239" i="2"/>
  <c r="A2281" i="2"/>
  <c r="I2279" i="2"/>
  <c r="I2277" i="2"/>
  <c r="I2275" i="2"/>
  <c r="I2273" i="2"/>
  <c r="I2257" i="2"/>
  <c r="I2241" i="2"/>
  <c r="I2237" i="2"/>
  <c r="A2230" i="2"/>
  <c r="A2228" i="2"/>
  <c r="A2218" i="2"/>
  <c r="A2209" i="2"/>
  <c r="A2207" i="2"/>
  <c r="A2205" i="2"/>
  <c r="A2203" i="2"/>
  <c r="A2201" i="2"/>
  <c r="A2199" i="2"/>
  <c r="A2197" i="2"/>
  <c r="A2195" i="2"/>
  <c r="A2193" i="2"/>
  <c r="A2191" i="2"/>
  <c r="A2186" i="2"/>
  <c r="A2189" i="2"/>
  <c r="A2184" i="2"/>
  <c r="A2182" i="2"/>
  <c r="A2179" i="2"/>
  <c r="A2176" i="2"/>
  <c r="A2174" i="2"/>
  <c r="A2172" i="2"/>
  <c r="A2170" i="2"/>
  <c r="A2168" i="2"/>
  <c r="A2155" i="2"/>
  <c r="A2232" i="2"/>
  <c r="I2230" i="2"/>
  <c r="I2228" i="2"/>
  <c r="I2226" i="2"/>
  <c r="I2216" i="2"/>
  <c r="G2207" i="2"/>
  <c r="I2207" i="2" s="1"/>
  <c r="I2205" i="2"/>
  <c r="I2203" i="2"/>
  <c r="I2201" i="2"/>
  <c r="I2199" i="2"/>
  <c r="I2197" i="2"/>
  <c r="I2195" i="2"/>
  <c r="I2193" i="2"/>
  <c r="I2191" i="2"/>
  <c r="I2189" i="2"/>
  <c r="I2187" i="2"/>
  <c r="I2184" i="2"/>
  <c r="I2182" i="2"/>
  <c r="I2180" i="2"/>
  <c r="I2177" i="2"/>
  <c r="I2174" i="2"/>
  <c r="I2172" i="2"/>
  <c r="I2170" i="2"/>
  <c r="I2168" i="2"/>
  <c r="I2166" i="2"/>
  <c r="A2149" i="2"/>
  <c r="A2146" i="2"/>
  <c r="A2143" i="2"/>
  <c r="A2140" i="2"/>
  <c r="A2137" i="2"/>
  <c r="A2132" i="2"/>
  <c r="A2151" i="2"/>
  <c r="I2149" i="2"/>
  <c r="I2147" i="2"/>
  <c r="I2144" i="2"/>
  <c r="I2141" i="2"/>
  <c r="I2138" i="2"/>
  <c r="I2135" i="2"/>
  <c r="A2114" i="2"/>
  <c r="A2112" i="2"/>
  <c r="A2110" i="2"/>
  <c r="A2102" i="2"/>
  <c r="A2100" i="2"/>
  <c r="A2098" i="2"/>
  <c r="A2123" i="2"/>
  <c r="I2121" i="2"/>
  <c r="I2112" i="2"/>
  <c r="I2110" i="2"/>
  <c r="I2108" i="2"/>
  <c r="A2104" i="2"/>
  <c r="I2102" i="2"/>
  <c r="I2100" i="2"/>
  <c r="I2098" i="2"/>
  <c r="A2094" i="2"/>
  <c r="A2092" i="2"/>
  <c r="A2090" i="2"/>
  <c r="A2074" i="2"/>
  <c r="I2092" i="2"/>
  <c r="I2090" i="2"/>
  <c r="I2088" i="2"/>
  <c r="A2059" i="2"/>
  <c r="A2049" i="2"/>
  <c r="A2047" i="2"/>
  <c r="A2045" i="2"/>
  <c r="A2043" i="2"/>
  <c r="A2041" i="2"/>
  <c r="A2039" i="2"/>
  <c r="A2036" i="2"/>
  <c r="A2034" i="2"/>
  <c r="A2031" i="2"/>
  <c r="A2017" i="2"/>
  <c r="A2070" i="2"/>
  <c r="I2068" i="2"/>
  <c r="I2057" i="2"/>
  <c r="G2047" i="2"/>
  <c r="I2047" i="2" s="1"/>
  <c r="I2045" i="2"/>
  <c r="I2043" i="2"/>
  <c r="I2041" i="2"/>
  <c r="I2039" i="2"/>
  <c r="I2037" i="2"/>
  <c r="I2034" i="2"/>
  <c r="I2032" i="2"/>
  <c r="I2029" i="2"/>
  <c r="A2000" i="2"/>
  <c r="A1998" i="2"/>
  <c r="A1996" i="2"/>
  <c r="A1994" i="2"/>
  <c r="A1988" i="2"/>
  <c r="A1986" i="2"/>
  <c r="A1984" i="2"/>
  <c r="A2009" i="2"/>
  <c r="I2007" i="2"/>
  <c r="I1998" i="2"/>
  <c r="I1996" i="2"/>
  <c r="I1994" i="2"/>
  <c r="I2009" i="2" s="1"/>
  <c r="A1990" i="2"/>
  <c r="I1988" i="2"/>
  <c r="I1986" i="2"/>
  <c r="I1984" i="2"/>
  <c r="A1980" i="2"/>
  <c r="A1978" i="2"/>
  <c r="A1976" i="2"/>
  <c r="A1960" i="2"/>
  <c r="I1978" i="2"/>
  <c r="I1976" i="2"/>
  <c r="I1974" i="2"/>
  <c r="I1980" i="2" s="1"/>
  <c r="A1956" i="2"/>
  <c r="A1945" i="2"/>
  <c r="A1935" i="2"/>
  <c r="A1933" i="2"/>
  <c r="A1931" i="2"/>
  <c r="A1929" i="2"/>
  <c r="A1927" i="2"/>
  <c r="A1925" i="2"/>
  <c r="A1922" i="2"/>
  <c r="A1920" i="2"/>
  <c r="A1917" i="2"/>
  <c r="A1903" i="2"/>
  <c r="I1954" i="2"/>
  <c r="I1943" i="2"/>
  <c r="G1933" i="2"/>
  <c r="I1933" i="2" s="1"/>
  <c r="I1931" i="2"/>
  <c r="I1929" i="2"/>
  <c r="I1927" i="2"/>
  <c r="I1925" i="2"/>
  <c r="I1923" i="2"/>
  <c r="I1920" i="2"/>
  <c r="I1918" i="2"/>
  <c r="I1915" i="2"/>
  <c r="A1886" i="2"/>
  <c r="A1884" i="2"/>
  <c r="A1882" i="2"/>
  <c r="A1880" i="2"/>
  <c r="A1874" i="2"/>
  <c r="A1872" i="2"/>
  <c r="A1870" i="2"/>
  <c r="A1895" i="2"/>
  <c r="I1893" i="2"/>
  <c r="I1884" i="2"/>
  <c r="I1882" i="2"/>
  <c r="I1880" i="2"/>
  <c r="A1876" i="2"/>
  <c r="I1874" i="2"/>
  <c r="I1872" i="2"/>
  <c r="I1870" i="2"/>
  <c r="I1876" i="2" s="1"/>
  <c r="A1866" i="2"/>
  <c r="A1864" i="2"/>
  <c r="A1862" i="2"/>
  <c r="A1846" i="2"/>
  <c r="I1864" i="2"/>
  <c r="I1862" i="2"/>
  <c r="I1860" i="2"/>
  <c r="I1866" i="2" s="1"/>
  <c r="A1831" i="2"/>
  <c r="A1821" i="2"/>
  <c r="A1819" i="2"/>
  <c r="A1817" i="2"/>
  <c r="A1815" i="2"/>
  <c r="A1813" i="2"/>
  <c r="A1811" i="2"/>
  <c r="A1808" i="2"/>
  <c r="A1806" i="2"/>
  <c r="A1803" i="2"/>
  <c r="A1790" i="2"/>
  <c r="A1842" i="2"/>
  <c r="I1840" i="2"/>
  <c r="I1829" i="2"/>
  <c r="G1819" i="2"/>
  <c r="I1819" i="2" s="1"/>
  <c r="I1817" i="2"/>
  <c r="I1815" i="2"/>
  <c r="I1813" i="2"/>
  <c r="I1811" i="2"/>
  <c r="I1809" i="2"/>
  <c r="I1806" i="2"/>
  <c r="I1804" i="2"/>
  <c r="I1801" i="2"/>
  <c r="A1773" i="2"/>
  <c r="A1771" i="2"/>
  <c r="A1769" i="2"/>
  <c r="A1767" i="2"/>
  <c r="A1761" i="2"/>
  <c r="A1759" i="2"/>
  <c r="A1782" i="2"/>
  <c r="I1780" i="2"/>
  <c r="I1771" i="2"/>
  <c r="I1769" i="2"/>
  <c r="I1767" i="2"/>
  <c r="I1782" i="2" s="1"/>
  <c r="A1763" i="2"/>
  <c r="I1761" i="2"/>
  <c r="I1759" i="2"/>
  <c r="I1757" i="2"/>
  <c r="I1763" i="2" s="1"/>
  <c r="I1751" i="2"/>
  <c r="I1749" i="2"/>
  <c r="I1747" i="2"/>
  <c r="I1753" i="2" s="1"/>
  <c r="A1727" i="2"/>
  <c r="A1725" i="2"/>
  <c r="A1714" i="2"/>
  <c r="A1704" i="2"/>
  <c r="A1702" i="2"/>
  <c r="A1700" i="2"/>
  <c r="A1698" i="2"/>
  <c r="A1696" i="2"/>
  <c r="A1694" i="2"/>
  <c r="A1692" i="2"/>
  <c r="A1689" i="2"/>
  <c r="A1687" i="2"/>
  <c r="A1684" i="2"/>
  <c r="A1682" i="2"/>
  <c r="A1669" i="2"/>
  <c r="I1727" i="2"/>
  <c r="I1725" i="2"/>
  <c r="I1723" i="2"/>
  <c r="I1712" i="2"/>
  <c r="G1702" i="2"/>
  <c r="I1702" i="2" s="1"/>
  <c r="I1700" i="2"/>
  <c r="I1698" i="2"/>
  <c r="I1696" i="2"/>
  <c r="I1694" i="2"/>
  <c r="I1692" i="2"/>
  <c r="I1690" i="2"/>
  <c r="I1687" i="2"/>
  <c r="I1685" i="2"/>
  <c r="I1682" i="2"/>
  <c r="I1680" i="2"/>
  <c r="A1652" i="2"/>
  <c r="A1650" i="2"/>
  <c r="A1648" i="2"/>
  <c r="A1646" i="2"/>
  <c r="A1640" i="2"/>
  <c r="A1638" i="2"/>
  <c r="A1636" i="2"/>
  <c r="A1661" i="2"/>
  <c r="I1659" i="2"/>
  <c r="I1650" i="2"/>
  <c r="I1648" i="2"/>
  <c r="I1646" i="2"/>
  <c r="I1661" i="2" s="1"/>
  <c r="A1642" i="2"/>
  <c r="I1640" i="2"/>
  <c r="I1638" i="2"/>
  <c r="I1636" i="2"/>
  <c r="I1642" i="2" s="1"/>
  <c r="A1630" i="2"/>
  <c r="A1628" i="2"/>
  <c r="A1626" i="2"/>
  <c r="A1610" i="2"/>
  <c r="A1594" i="2"/>
  <c r="A1579" i="2"/>
  <c r="A1563" i="2"/>
  <c r="A1561" i="2"/>
  <c r="A1559" i="2"/>
  <c r="A1555" i="2"/>
  <c r="A1552" i="2"/>
  <c r="A1632" i="2"/>
  <c r="I1630" i="2"/>
  <c r="I1628" i="2"/>
  <c r="I1626" i="2"/>
  <c r="I1624" i="2"/>
  <c r="I1608" i="2"/>
  <c r="I1592" i="2"/>
  <c r="I1577" i="2"/>
  <c r="I1561" i="2"/>
  <c r="I1559" i="2"/>
  <c r="I1557" i="2"/>
  <c r="I1553" i="2"/>
  <c r="A1546" i="2"/>
  <c r="A1544" i="2"/>
  <c r="A1534" i="2"/>
  <c r="A1525" i="2"/>
  <c r="A1523" i="2"/>
  <c r="A1521" i="2"/>
  <c r="A1519" i="2"/>
  <c r="A1517" i="2"/>
  <c r="A1515" i="2"/>
  <c r="A1513" i="2"/>
  <c r="A1511" i="2"/>
  <c r="A1509" i="2"/>
  <c r="A1507" i="2"/>
  <c r="A1505" i="2"/>
  <c r="A1503" i="2"/>
  <c r="A1501" i="2"/>
  <c r="A1498" i="2"/>
  <c r="A1496" i="2"/>
  <c r="A1494" i="2"/>
  <c r="A1491" i="2"/>
  <c r="A1488" i="2"/>
  <c r="A1486" i="2"/>
  <c r="A1484" i="2"/>
  <c r="A1482" i="2"/>
  <c r="A1480" i="2"/>
  <c r="A1478" i="2"/>
  <c r="A1476" i="2"/>
  <c r="A1474" i="2"/>
  <c r="A1472" i="2"/>
  <c r="A1470" i="2"/>
  <c r="A1467" i="2"/>
  <c r="A1455" i="2"/>
  <c r="A1548" i="2"/>
  <c r="I1546" i="2"/>
  <c r="I1544" i="2"/>
  <c r="I1542" i="2"/>
  <c r="I1532" i="2"/>
  <c r="G1523" i="2"/>
  <c r="I1523" i="2" s="1"/>
  <c r="I1521" i="2"/>
  <c r="I1519" i="2"/>
  <c r="I1517" i="2"/>
  <c r="I1515" i="2"/>
  <c r="I1513" i="2"/>
  <c r="I1511" i="2"/>
  <c r="I1509" i="2"/>
  <c r="I1507" i="2"/>
  <c r="I1505" i="2"/>
  <c r="I1503" i="2"/>
  <c r="I1501" i="2"/>
  <c r="I1499" i="2"/>
  <c r="I1496" i="2"/>
  <c r="I1494" i="2"/>
  <c r="I1492" i="2"/>
  <c r="I1489" i="2"/>
  <c r="I1486" i="2"/>
  <c r="I1484" i="2"/>
  <c r="I1482" i="2"/>
  <c r="I1480" i="2"/>
  <c r="I1478" i="2"/>
  <c r="I1476" i="2"/>
  <c r="I1474" i="2"/>
  <c r="I1472" i="2"/>
  <c r="I1470" i="2"/>
  <c r="I1468" i="2"/>
  <c r="I1465" i="2"/>
  <c r="A1449" i="2"/>
  <c r="A1446" i="2"/>
  <c r="A1443" i="2"/>
  <c r="A1440" i="2"/>
  <c r="A1435" i="2"/>
  <c r="A1451" i="2"/>
  <c r="I1449" i="2"/>
  <c r="I1447" i="2"/>
  <c r="I1444" i="2"/>
  <c r="I1441" i="2"/>
  <c r="I1438" i="2"/>
  <c r="A1418" i="2"/>
  <c r="A1416" i="2"/>
  <c r="A1414" i="2"/>
  <c r="A1406" i="2"/>
  <c r="A1402" i="2"/>
  <c r="A1404" i="2"/>
  <c r="A1427" i="2"/>
  <c r="I1425" i="2"/>
  <c r="I1416" i="2"/>
  <c r="I1414" i="2"/>
  <c r="I1412" i="2"/>
  <c r="A1408" i="2"/>
  <c r="I1406" i="2"/>
  <c r="I1404" i="2"/>
  <c r="I1402" i="2"/>
  <c r="I1408" i="2" s="1"/>
  <c r="A1396" i="2"/>
  <c r="A1394" i="2"/>
  <c r="A1392" i="2"/>
  <c r="A1376" i="2"/>
  <c r="A1360" i="2"/>
  <c r="A1344" i="2"/>
  <c r="A1328" i="2"/>
  <c r="A1326" i="2"/>
  <c r="A1324" i="2"/>
  <c r="A1320" i="2"/>
  <c r="A1317" i="2"/>
  <c r="A1398" i="2"/>
  <c r="I1396" i="2"/>
  <c r="I1394" i="2"/>
  <c r="I1392" i="2"/>
  <c r="I1390" i="2"/>
  <c r="I1374" i="2"/>
  <c r="I1358" i="2"/>
  <c r="I1342" i="2"/>
  <c r="I1326" i="2"/>
  <c r="I1324" i="2"/>
  <c r="I1322" i="2"/>
  <c r="I1318" i="2"/>
  <c r="A1311" i="2"/>
  <c r="A1309" i="2"/>
  <c r="A1299" i="2"/>
  <c r="A1290" i="2"/>
  <c r="A1288" i="2"/>
  <c r="A1286" i="2"/>
  <c r="A1284" i="2"/>
  <c r="A1282" i="2"/>
  <c r="A1280" i="2"/>
  <c r="A1278" i="2"/>
  <c r="A1276" i="2"/>
  <c r="A1274" i="2"/>
  <c r="A1272" i="2"/>
  <c r="A1270" i="2"/>
  <c r="A1268" i="2"/>
  <c r="A1266" i="2"/>
  <c r="A1263" i="2"/>
  <c r="A1261" i="2"/>
  <c r="A1259" i="2"/>
  <c r="A1256" i="2"/>
  <c r="A1253" i="2"/>
  <c r="A1251" i="2"/>
  <c r="A1249" i="2"/>
  <c r="A1247" i="2"/>
  <c r="A1245" i="2"/>
  <c r="A1243" i="2"/>
  <c r="A1241" i="2"/>
  <c r="A1239" i="2"/>
  <c r="A1237" i="2"/>
  <c r="A1235" i="2"/>
  <c r="A1232" i="2"/>
  <c r="A1313" i="2"/>
  <c r="I1311" i="2"/>
  <c r="I1309" i="2"/>
  <c r="I1307" i="2"/>
  <c r="I1297" i="2"/>
  <c r="G1288" i="2"/>
  <c r="I1288" i="2" s="1"/>
  <c r="I1286" i="2"/>
  <c r="I1284" i="2"/>
  <c r="I1282" i="2"/>
  <c r="I1280" i="2"/>
  <c r="I1278" i="2"/>
  <c r="I1276" i="2"/>
  <c r="I1274" i="2"/>
  <c r="I1272" i="2"/>
  <c r="I1270" i="2"/>
  <c r="I1268" i="2"/>
  <c r="I1266" i="2"/>
  <c r="I1264" i="2"/>
  <c r="I1261" i="2"/>
  <c r="I1259" i="2"/>
  <c r="I1257" i="2"/>
  <c r="I1254" i="2"/>
  <c r="I1251" i="2"/>
  <c r="I1249" i="2"/>
  <c r="I1247" i="2"/>
  <c r="I1245" i="2"/>
  <c r="I1243" i="2"/>
  <c r="I1241" i="2"/>
  <c r="I1239" i="2"/>
  <c r="I1237" i="2"/>
  <c r="I1235" i="2"/>
  <c r="I1233" i="2"/>
  <c r="I1230" i="2"/>
  <c r="A1214" i="2"/>
  <c r="A1211" i="2"/>
  <c r="A1208" i="2"/>
  <c r="A1205" i="2"/>
  <c r="A1202" i="2"/>
  <c r="A1199" i="2"/>
  <c r="A1196" i="2"/>
  <c r="A1191" i="2"/>
  <c r="A1216" i="2"/>
  <c r="I1214" i="2"/>
  <c r="I1212" i="2"/>
  <c r="I1209" i="2"/>
  <c r="I1206" i="2"/>
  <c r="I1203" i="2"/>
  <c r="I1200" i="2"/>
  <c r="I1197" i="2"/>
  <c r="I1216" i="2" s="1"/>
  <c r="I1194" i="2"/>
  <c r="A1174" i="2"/>
  <c r="A1172" i="2"/>
  <c r="A1170" i="2"/>
  <c r="A1168" i="2"/>
  <c r="A1162" i="2"/>
  <c r="A1160" i="2"/>
  <c r="A1183" i="2"/>
  <c r="I1181" i="2"/>
  <c r="I1172" i="2"/>
  <c r="I1170" i="2"/>
  <c r="I1168" i="2"/>
  <c r="A1164" i="2"/>
  <c r="I1162" i="2"/>
  <c r="I1160" i="2"/>
  <c r="I1158" i="2"/>
  <c r="I1164" i="2" s="1"/>
  <c r="A1152" i="2"/>
  <c r="A1150" i="2"/>
  <c r="A1154" i="2"/>
  <c r="I1152" i="2"/>
  <c r="I1150" i="2"/>
  <c r="I1148" i="2"/>
  <c r="A1128" i="2"/>
  <c r="A1126" i="2"/>
  <c r="A1115" i="2"/>
  <c r="A1106" i="2"/>
  <c r="A1104" i="2"/>
  <c r="A1102" i="2"/>
  <c r="A1100" i="2"/>
  <c r="A1098" i="2"/>
  <c r="A1096" i="2"/>
  <c r="A1094" i="2"/>
  <c r="A1092" i="2"/>
  <c r="A1090" i="2"/>
  <c r="A1087" i="2"/>
  <c r="A1085" i="2"/>
  <c r="A1083" i="2"/>
  <c r="A1080" i="2"/>
  <c r="A1077" i="2"/>
  <c r="A1075" i="2"/>
  <c r="A1073" i="2"/>
  <c r="A1060" i="2"/>
  <c r="A1130" i="2"/>
  <c r="I1128" i="2"/>
  <c r="I1126" i="2"/>
  <c r="I1124" i="2"/>
  <c r="I1113" i="2"/>
  <c r="G1104" i="2"/>
  <c r="I1104" i="2" s="1"/>
  <c r="I1102" i="2"/>
  <c r="I1100" i="2"/>
  <c r="I1098" i="2"/>
  <c r="I1096" i="2"/>
  <c r="I1094" i="2"/>
  <c r="I1092" i="2"/>
  <c r="I1090" i="2"/>
  <c r="I1088" i="2"/>
  <c r="I1085" i="2"/>
  <c r="I1083" i="2"/>
  <c r="I1081" i="2"/>
  <c r="I1078" i="2"/>
  <c r="I1075" i="2"/>
  <c r="I1073" i="2"/>
  <c r="I1071" i="2"/>
  <c r="A1052" i="2"/>
  <c r="I1050" i="2"/>
  <c r="I1041" i="2"/>
  <c r="I1039" i="2"/>
  <c r="I1037" i="2"/>
  <c r="A1033" i="2"/>
  <c r="I1031" i="2"/>
  <c r="I1029" i="2"/>
  <c r="I1027" i="2"/>
  <c r="A1023" i="2"/>
  <c r="A1021" i="2"/>
  <c r="A1019" i="2"/>
  <c r="I1021" i="2"/>
  <c r="I1019" i="2"/>
  <c r="I1017" i="2"/>
  <c r="I1023" i="2" s="1"/>
  <c r="A997" i="2"/>
  <c r="A995" i="2"/>
  <c r="A984" i="2"/>
  <c r="A974" i="2"/>
  <c r="A972" i="2"/>
  <c r="A970" i="2"/>
  <c r="A968" i="2"/>
  <c r="A966" i="2"/>
  <c r="A964" i="2"/>
  <c r="A962" i="2"/>
  <c r="A960" i="2"/>
  <c r="A958" i="2"/>
  <c r="A954" i="2"/>
  <c r="A956" i="2"/>
  <c r="A951" i="2"/>
  <c r="A948" i="2"/>
  <c r="A946" i="2"/>
  <c r="A944" i="2"/>
  <c r="A942" i="2"/>
  <c r="A936" i="2"/>
  <c r="A934" i="2"/>
  <c r="A932" i="2"/>
  <c r="A919" i="2"/>
  <c r="A999" i="2"/>
  <c r="I997" i="2"/>
  <c r="I995" i="2"/>
  <c r="I993" i="2"/>
  <c r="I982" i="2"/>
  <c r="G972" i="2"/>
  <c r="I972" i="2" s="1"/>
  <c r="I970" i="2"/>
  <c r="I968" i="2"/>
  <c r="I966" i="2"/>
  <c r="I964" i="2"/>
  <c r="I962" i="2"/>
  <c r="I960" i="2"/>
  <c r="I958" i="2"/>
  <c r="I956" i="2"/>
  <c r="I954" i="2"/>
  <c r="I952" i="2"/>
  <c r="I949" i="2"/>
  <c r="I946" i="2"/>
  <c r="I944" i="2"/>
  <c r="I942" i="2"/>
  <c r="I940" i="2"/>
  <c r="A939" i="2"/>
  <c r="I937" i="2"/>
  <c r="I934" i="2"/>
  <c r="I932" i="2"/>
  <c r="I930" i="2"/>
  <c r="A903" i="2"/>
  <c r="A901" i="2"/>
  <c r="A911" i="2"/>
  <c r="I909" i="2"/>
  <c r="I911" i="2" s="1"/>
  <c r="A905" i="2"/>
  <c r="I903" i="2"/>
  <c r="I901" i="2"/>
  <c r="I899" i="2"/>
  <c r="A884" i="2"/>
  <c r="A875" i="2"/>
  <c r="A895" i="2"/>
  <c r="I893" i="2"/>
  <c r="I882" i="2"/>
  <c r="I873" i="2"/>
  <c r="A846" i="2"/>
  <c r="A844" i="2"/>
  <c r="A842" i="2"/>
  <c r="A834" i="2"/>
  <c r="A832" i="2"/>
  <c r="A855" i="2"/>
  <c r="I853" i="2"/>
  <c r="I844" i="2"/>
  <c r="I842" i="2"/>
  <c r="I840" i="2"/>
  <c r="A836" i="2"/>
  <c r="I834" i="2"/>
  <c r="I832" i="2"/>
  <c r="I830" i="2"/>
  <c r="A824" i="2"/>
  <c r="A822" i="2"/>
  <c r="A806" i="2"/>
  <c r="I824" i="2"/>
  <c r="I822" i="2"/>
  <c r="I820" i="2"/>
  <c r="A802" i="2"/>
  <c r="I800" i="2"/>
  <c r="I798" i="2"/>
  <c r="I796" i="2"/>
  <c r="I785" i="2"/>
  <c r="G775" i="2"/>
  <c r="I775" i="2" s="1"/>
  <c r="I773" i="2"/>
  <c r="I771" i="2"/>
  <c r="I769" i="2"/>
  <c r="I767" i="2"/>
  <c r="I765" i="2"/>
  <c r="I763" i="2"/>
  <c r="I761" i="2"/>
  <c r="I759" i="2"/>
  <c r="I756" i="2"/>
  <c r="I754" i="2"/>
  <c r="I752" i="2"/>
  <c r="I749" i="2"/>
  <c r="I746" i="2"/>
  <c r="I744" i="2"/>
  <c r="I742" i="2"/>
  <c r="A714" i="2"/>
  <c r="A712" i="2"/>
  <c r="A710" i="2"/>
  <c r="A708" i="2"/>
  <c r="A702" i="2"/>
  <c r="A700" i="2"/>
  <c r="A698" i="2"/>
  <c r="A723" i="2"/>
  <c r="I721" i="2"/>
  <c r="I712" i="2"/>
  <c r="I710" i="2"/>
  <c r="I708" i="2"/>
  <c r="A704" i="2"/>
  <c r="I702" i="2"/>
  <c r="I700" i="2"/>
  <c r="I698" i="2"/>
  <c r="I704" i="2" s="1"/>
  <c r="A694" i="2"/>
  <c r="A692" i="2"/>
  <c r="A690" i="2"/>
  <c r="A674" i="2"/>
  <c r="I692" i="2"/>
  <c r="I690" i="2"/>
  <c r="I694" i="2" s="1"/>
  <c r="I688" i="2"/>
  <c r="A668" i="2"/>
  <c r="A666" i="2"/>
  <c r="A656" i="2"/>
  <c r="A647" i="2"/>
  <c r="A645" i="2"/>
  <c r="A643" i="2"/>
  <c r="A641" i="2"/>
  <c r="A639" i="2"/>
  <c r="A637" i="2"/>
  <c r="A635" i="2"/>
  <c r="A633" i="2"/>
  <c r="A631" i="2"/>
  <c r="A628" i="2"/>
  <c r="A626" i="2"/>
  <c r="A624" i="2"/>
  <c r="A621" i="2"/>
  <c r="A618" i="2"/>
  <c r="A616" i="2"/>
  <c r="A614" i="2"/>
  <c r="A602" i="2"/>
  <c r="A670" i="2"/>
  <c r="I668" i="2"/>
  <c r="I666" i="2"/>
  <c r="I664" i="2"/>
  <c r="I654" i="2"/>
  <c r="G645" i="2"/>
  <c r="I645" i="2" s="1"/>
  <c r="I643" i="2"/>
  <c r="I641" i="2"/>
  <c r="I639" i="2"/>
  <c r="I637" i="2"/>
  <c r="I635" i="2"/>
  <c r="I633" i="2"/>
  <c r="I631" i="2"/>
  <c r="I629" i="2"/>
  <c r="I626" i="2"/>
  <c r="I624" i="2"/>
  <c r="I622" i="2"/>
  <c r="I619" i="2"/>
  <c r="I616" i="2"/>
  <c r="I614" i="2"/>
  <c r="I612" i="2"/>
  <c r="I596" i="2"/>
  <c r="I598" i="2" s="1"/>
  <c r="A589" i="2"/>
  <c r="A587" i="2"/>
  <c r="I587" i="2"/>
  <c r="I589" i="2" s="1"/>
  <c r="A581" i="2"/>
  <c r="A576" i="2"/>
  <c r="A573" i="2"/>
  <c r="I579" i="2"/>
  <c r="I573" i="2"/>
  <c r="I581" i="2" s="1"/>
  <c r="A535" i="2"/>
  <c r="A564" i="2"/>
  <c r="I562" i="2"/>
  <c r="I553" i="2"/>
  <c r="I564" i="2" s="1"/>
  <c r="I551" i="2"/>
  <c r="I549" i="2"/>
  <c r="A545" i="2"/>
  <c r="I543" i="2"/>
  <c r="I541" i="2"/>
  <c r="I539" i="2"/>
  <c r="A533" i="2"/>
  <c r="A531" i="2"/>
  <c r="A515" i="2"/>
  <c r="A512" i="2"/>
  <c r="I533" i="2"/>
  <c r="I531" i="2"/>
  <c r="I529" i="2"/>
  <c r="I513" i="2"/>
  <c r="A506" i="2"/>
  <c r="A504" i="2"/>
  <c r="A494" i="2"/>
  <c r="A485" i="2"/>
  <c r="A483" i="2"/>
  <c r="A481" i="2"/>
  <c r="A479" i="2"/>
  <c r="A477" i="2"/>
  <c r="A475" i="2"/>
  <c r="A473" i="2"/>
  <c r="A471" i="2"/>
  <c r="A469" i="2"/>
  <c r="A466" i="2"/>
  <c r="A464" i="2"/>
  <c r="A462" i="2"/>
  <c r="A459" i="2"/>
  <c r="A456" i="2"/>
  <c r="A454" i="2"/>
  <c r="A441" i="2"/>
  <c r="A508" i="2"/>
  <c r="I506" i="2"/>
  <c r="I504" i="2"/>
  <c r="I502" i="2"/>
  <c r="I492" i="2"/>
  <c r="G483" i="2"/>
  <c r="I483" i="2" s="1"/>
  <c r="I481" i="2"/>
  <c r="I479" i="2"/>
  <c r="I477" i="2"/>
  <c r="I475" i="2"/>
  <c r="I473" i="2"/>
  <c r="I471" i="2"/>
  <c r="I469" i="2"/>
  <c r="I467" i="2"/>
  <c r="I464" i="2"/>
  <c r="I462" i="2"/>
  <c r="I460" i="2"/>
  <c r="I457" i="2"/>
  <c r="I454" i="2"/>
  <c r="I452" i="2"/>
  <c r="A437" i="2"/>
  <c r="A434" i="2"/>
  <c r="A432" i="2"/>
  <c r="I435" i="2"/>
  <c r="I432" i="2"/>
  <c r="I437" i="2" s="1"/>
  <c r="A413" i="2"/>
  <c r="A411" i="2"/>
  <c r="A409" i="2"/>
  <c r="A401" i="2"/>
  <c r="A399" i="2"/>
  <c r="A422" i="2"/>
  <c r="I420" i="2"/>
  <c r="I411" i="2"/>
  <c r="I409" i="2"/>
  <c r="I407" i="2"/>
  <c r="A403" i="2"/>
  <c r="I401" i="2"/>
  <c r="I403" i="2" s="1"/>
  <c r="I399" i="2"/>
  <c r="I397" i="2"/>
  <c r="A391" i="2"/>
  <c r="A389" i="2"/>
  <c r="A373" i="2"/>
  <c r="A370" i="2"/>
  <c r="A393" i="2"/>
  <c r="I391" i="2"/>
  <c r="I389" i="2"/>
  <c r="I387" i="2"/>
  <c r="I371" i="2"/>
  <c r="A364" i="2"/>
  <c r="A362" i="2"/>
  <c r="A352" i="2"/>
  <c r="A343" i="2"/>
  <c r="A341" i="2"/>
  <c r="A339" i="2"/>
  <c r="A337" i="2"/>
  <c r="A335" i="2"/>
  <c r="A333" i="2"/>
  <c r="A331" i="2"/>
  <c r="A328" i="2"/>
  <c r="A326" i="2"/>
  <c r="A323" i="2"/>
  <c r="A321" i="2"/>
  <c r="A319" i="2"/>
  <c r="A306" i="2"/>
  <c r="A366" i="2"/>
  <c r="I364" i="2"/>
  <c r="I362" i="2"/>
  <c r="I360" i="2"/>
  <c r="I350" i="2"/>
  <c r="G341" i="2"/>
  <c r="I341" i="2" s="1"/>
  <c r="I339" i="2"/>
  <c r="I337" i="2"/>
  <c r="I335" i="2"/>
  <c r="I333" i="2"/>
  <c r="I331" i="2"/>
  <c r="I329" i="2"/>
  <c r="I326" i="2"/>
  <c r="I324" i="2"/>
  <c r="I321" i="2"/>
  <c r="I319" i="2"/>
  <c r="I317" i="2"/>
  <c r="A300" i="2"/>
  <c r="A297" i="2"/>
  <c r="A294" i="2"/>
  <c r="A302" i="2"/>
  <c r="I300" i="2"/>
  <c r="I298" i="2"/>
  <c r="I295" i="2"/>
  <c r="I292" i="2"/>
  <c r="I302" i="2" s="1"/>
  <c r="I158" i="2"/>
  <c r="I160" i="2" s="1"/>
  <c r="A271" i="2"/>
  <c r="A269" i="2"/>
  <c r="A267" i="2"/>
  <c r="A280" i="2"/>
  <c r="I278" i="2"/>
  <c r="I269" i="2"/>
  <c r="I267" i="2"/>
  <c r="I265" i="2"/>
  <c r="A259" i="2"/>
  <c r="A257" i="2"/>
  <c r="A255" i="2"/>
  <c r="A261" i="2"/>
  <c r="I259" i="2"/>
  <c r="I257" i="2"/>
  <c r="I255" i="2"/>
  <c r="I261" i="2" s="1"/>
  <c r="A249" i="2"/>
  <c r="A247" i="2"/>
  <c r="A231" i="2"/>
  <c r="A251" i="2"/>
  <c r="I249" i="2"/>
  <c r="I247" i="2"/>
  <c r="I245" i="2"/>
  <c r="I229" i="2"/>
  <c r="A222" i="2"/>
  <c r="A220" i="2"/>
  <c r="A209" i="2"/>
  <c r="A199" i="2"/>
  <c r="A197" i="2"/>
  <c r="A195" i="2"/>
  <c r="A193" i="2"/>
  <c r="A191" i="2"/>
  <c r="A189" i="2"/>
  <c r="A186" i="2"/>
  <c r="A184" i="2"/>
  <c r="A181" i="2"/>
  <c r="A179" i="2"/>
  <c r="A177" i="2"/>
  <c r="A164" i="2"/>
  <c r="A224" i="2"/>
  <c r="I222" i="2"/>
  <c r="I220" i="2"/>
  <c r="I218" i="2"/>
  <c r="I207" i="2"/>
  <c r="G197" i="2"/>
  <c r="I197" i="2" s="1"/>
  <c r="I195" i="2"/>
  <c r="I193" i="2"/>
  <c r="I191" i="2"/>
  <c r="I189" i="2"/>
  <c r="I187" i="2"/>
  <c r="I184" i="2"/>
  <c r="I182" i="2"/>
  <c r="I179" i="2"/>
  <c r="I177" i="2"/>
  <c r="I175" i="2"/>
  <c r="A160" i="2"/>
  <c r="A158" i="2"/>
  <c r="A150" i="2"/>
  <c r="A148" i="2"/>
  <c r="A146" i="2"/>
  <c r="A143" i="2"/>
  <c r="A140" i="2"/>
  <c r="A137" i="2"/>
  <c r="A152" i="2"/>
  <c r="I150" i="2"/>
  <c r="I148" i="2"/>
  <c r="I146" i="2"/>
  <c r="I144" i="2"/>
  <c r="I141" i="2"/>
  <c r="I138" i="2"/>
  <c r="A105" i="2"/>
  <c r="A107" i="2"/>
  <c r="I107" i="2"/>
  <c r="I105" i="2"/>
  <c r="I103" i="2"/>
  <c r="I109" i="2" s="1"/>
  <c r="A128" i="2"/>
  <c r="A119" i="2"/>
  <c r="A117" i="2"/>
  <c r="A115" i="2"/>
  <c r="A113" i="2"/>
  <c r="I117" i="2"/>
  <c r="I115" i="2"/>
  <c r="I128" i="2" s="1"/>
  <c r="I113" i="2"/>
  <c r="A103" i="2"/>
  <c r="A109" i="2"/>
  <c r="A97" i="2"/>
  <c r="A95" i="2"/>
  <c r="A79" i="2"/>
  <c r="A76" i="2"/>
  <c r="A99" i="2"/>
  <c r="I97" i="2"/>
  <c r="I95" i="2"/>
  <c r="I93" i="2"/>
  <c r="I77" i="2"/>
  <c r="A61" i="2"/>
  <c r="A51" i="2"/>
  <c r="A49" i="2"/>
  <c r="A47" i="2"/>
  <c r="A45" i="2"/>
  <c r="A43" i="2"/>
  <c r="A41" i="2"/>
  <c r="A38" i="2"/>
  <c r="A36" i="2"/>
  <c r="A33" i="2"/>
  <c r="A21" i="2"/>
  <c r="A72" i="2"/>
  <c r="I70" i="2"/>
  <c r="I59" i="2"/>
  <c r="G49" i="2"/>
  <c r="I49" i="2"/>
  <c r="I47" i="2"/>
  <c r="I45" i="2"/>
  <c r="I43" i="2"/>
  <c r="I41" i="2"/>
  <c r="I39" i="2"/>
  <c r="I36" i="2"/>
  <c r="I34" i="2"/>
  <c r="I31" i="2"/>
  <c r="A14" i="2"/>
  <c r="I15" i="2"/>
  <c r="A12" i="2"/>
  <c r="I12" i="2"/>
  <c r="I17" i="2" s="1"/>
  <c r="A17" i="2"/>
  <c r="G212" i="4" l="1"/>
  <c r="G742" i="4" s="1"/>
  <c r="G384" i="4"/>
  <c r="G447" i="4"/>
  <c r="G773" i="4" s="1"/>
  <c r="G482" i="4"/>
  <c r="G777" i="4" s="1"/>
  <c r="G661" i="4"/>
  <c r="G801" i="4" s="1"/>
  <c r="G802" i="4" s="1"/>
  <c r="G25" i="4"/>
  <c r="G717" i="4" s="1"/>
  <c r="G162" i="4"/>
  <c r="G189" i="4" s="1"/>
  <c r="G188" i="4"/>
  <c r="G738" i="4" s="1"/>
  <c r="G249" i="4"/>
  <c r="G747" i="4" s="1"/>
  <c r="G421" i="4"/>
  <c r="G527" i="4"/>
  <c r="G782" i="4" s="1"/>
  <c r="G33" i="5"/>
  <c r="F44" i="31"/>
  <c r="G62" i="4"/>
  <c r="G722" i="4" s="1"/>
  <c r="G225" i="4"/>
  <c r="G743" i="4" s="1"/>
  <c r="G286" i="4"/>
  <c r="G752" i="4" s="1"/>
  <c r="G469" i="4"/>
  <c r="G503" i="4"/>
  <c r="G778" i="4" s="1"/>
  <c r="G564" i="4"/>
  <c r="G787" i="4" s="1"/>
  <c r="I280" i="2"/>
  <c r="I366" i="2"/>
  <c r="I1154" i="2"/>
  <c r="G45" i="5"/>
  <c r="G172" i="5" s="1"/>
  <c r="I2338" i="2"/>
  <c r="G15" i="10"/>
  <c r="G20" i="23" s="1"/>
  <c r="I72" i="2"/>
  <c r="I1052" i="2"/>
  <c r="I1183" i="2"/>
  <c r="I1632" i="2"/>
  <c r="I1663" i="2" s="1"/>
  <c r="I2151" i="2"/>
  <c r="G75" i="4"/>
  <c r="G723" i="4" s="1"/>
  <c r="G236" i="4"/>
  <c r="G299" i="4"/>
  <c r="G753" i="4" s="1"/>
  <c r="G360" i="4"/>
  <c r="G762" i="4" s="1"/>
  <c r="G514" i="4"/>
  <c r="G781" i="4" s="1"/>
  <c r="G784" i="4" s="1"/>
  <c r="G577" i="4"/>
  <c r="G788" i="4" s="1"/>
  <c r="G638" i="4"/>
  <c r="G797" i="4" s="1"/>
  <c r="G673" i="4"/>
  <c r="G804" i="4" s="1"/>
  <c r="G56" i="5"/>
  <c r="G173" i="5" s="1"/>
  <c r="I1548" i="2"/>
  <c r="I1895" i="2"/>
  <c r="I2492" i="2"/>
  <c r="G20" i="7"/>
  <c r="G9" i="23" s="1"/>
  <c r="G14" i="25"/>
  <c r="G11" i="30" s="1"/>
  <c r="G14" i="30" s="1"/>
  <c r="G26" i="25"/>
  <c r="G12" i="30" s="1"/>
  <c r="G49" i="4"/>
  <c r="G721" i="4" s="1"/>
  <c r="G724" i="4" s="1"/>
  <c r="G112" i="4"/>
  <c r="G728" i="4" s="1"/>
  <c r="G137" i="4"/>
  <c r="G732" i="4" s="1"/>
  <c r="G273" i="4"/>
  <c r="G336" i="4"/>
  <c r="G758" i="4" s="1"/>
  <c r="G397" i="4"/>
  <c r="G767" i="4" s="1"/>
  <c r="G551" i="4"/>
  <c r="G578" i="4" s="1"/>
  <c r="G614" i="4"/>
  <c r="G793" i="4" s="1"/>
  <c r="G700" i="4"/>
  <c r="G806" i="4" s="1"/>
  <c r="G156" i="5"/>
  <c r="G183" i="5" s="1"/>
  <c r="I999" i="2"/>
  <c r="I393" i="2"/>
  <c r="I836" i="2"/>
  <c r="I2310" i="2"/>
  <c r="G20" i="17"/>
  <c r="G8" i="24"/>
  <c r="G33" i="26"/>
  <c r="G18" i="30" s="1"/>
  <c r="G86" i="4"/>
  <c r="G113" i="4" s="1"/>
  <c r="G310" i="4"/>
  <c r="G373" i="4"/>
  <c r="G763" i="4" s="1"/>
  <c r="G434" i="4"/>
  <c r="G772" i="4" s="1"/>
  <c r="G588" i="4"/>
  <c r="G651" i="4"/>
  <c r="G798" i="4" s="1"/>
  <c r="I535" i="2"/>
  <c r="I545" i="2"/>
  <c r="I723" i="2"/>
  <c r="I826" i="2"/>
  <c r="I1451" i="2"/>
  <c r="G20" i="13"/>
  <c r="G33" i="23" s="1"/>
  <c r="G124" i="4"/>
  <c r="G151" i="4" s="1"/>
  <c r="G150" i="4"/>
  <c r="G733" i="4" s="1"/>
  <c r="G175" i="4"/>
  <c r="G737" i="4" s="1"/>
  <c r="G347" i="4"/>
  <c r="G761" i="4" s="1"/>
  <c r="G764" i="4" s="1"/>
  <c r="G410" i="4"/>
  <c r="G768" i="4" s="1"/>
  <c r="G625" i="4"/>
  <c r="I802" i="2"/>
  <c r="I224" i="2"/>
  <c r="I855" i="2"/>
  <c r="I905" i="2"/>
  <c r="I1313" i="2"/>
  <c r="I1398" i="2"/>
  <c r="I1427" i="2"/>
  <c r="I1842" i="2"/>
  <c r="I1990" i="2"/>
  <c r="I2094" i="2"/>
  <c r="I2281" i="2"/>
  <c r="I2414" i="2"/>
  <c r="I2494" i="2" s="1"/>
  <c r="G746" i="4"/>
  <c r="G749" i="4" s="1"/>
  <c r="G263" i="4"/>
  <c r="G766" i="4"/>
  <c r="G769" i="4" s="1"/>
  <c r="G107" i="5"/>
  <c r="G176" i="5"/>
  <c r="G179" i="5" s="1"/>
  <c r="G181" i="5"/>
  <c r="I422" i="2"/>
  <c r="I424" i="2" s="1"/>
  <c r="I1033" i="2"/>
  <c r="I2070" i="2"/>
  <c r="G300" i="4"/>
  <c r="G751" i="4"/>
  <c r="G754" i="4" s="1"/>
  <c r="G771" i="4"/>
  <c r="G774" i="4" s="1"/>
  <c r="G171" i="5"/>
  <c r="G726" i="4"/>
  <c r="G729" i="4" s="1"/>
  <c r="G337" i="4"/>
  <c r="G756" i="4"/>
  <c r="G759" i="4" s="1"/>
  <c r="G776" i="4"/>
  <c r="G779" i="4" s="1"/>
  <c r="G615" i="4"/>
  <c r="G791" i="4"/>
  <c r="G794" i="4" s="1"/>
  <c r="I99" i="2"/>
  <c r="I130" i="2" s="1"/>
  <c r="I152" i="2"/>
  <c r="I251" i="2"/>
  <c r="I895" i="2"/>
  <c r="I2104" i="2"/>
  <c r="I2125" i="2" s="1"/>
  <c r="I2123" i="2"/>
  <c r="I2463" i="2"/>
  <c r="G39" i="4"/>
  <c r="G716" i="4"/>
  <c r="G741" i="4"/>
  <c r="G374" i="4"/>
  <c r="G652" i="4"/>
  <c r="G796" i="4"/>
  <c r="G48" i="27"/>
  <c r="G23" i="30" s="1"/>
  <c r="G13" i="29"/>
  <c r="G12" i="8"/>
  <c r="G12" i="23" s="1"/>
  <c r="G15" i="9"/>
  <c r="G16" i="23" s="1"/>
  <c r="G12" i="11"/>
  <c r="G24" i="23" s="1"/>
  <c r="G26" i="23" s="1"/>
  <c r="G20" i="12"/>
  <c r="G29" i="23" s="1"/>
  <c r="G12" i="13"/>
  <c r="A8" i="27"/>
  <c r="G687" i="4"/>
  <c r="G805" i="4" s="1"/>
  <c r="G15" i="6"/>
  <c r="G4" i="23" s="1"/>
  <c r="G15" i="16"/>
  <c r="G44" i="23" s="1"/>
  <c r="G20" i="20"/>
  <c r="G25" i="21"/>
  <c r="G65" i="23" s="1"/>
  <c r="G12" i="22"/>
  <c r="G13" i="30"/>
  <c r="G14" i="27"/>
  <c r="G21" i="30" s="1"/>
  <c r="G33" i="25"/>
  <c r="G25" i="14"/>
  <c r="G12" i="15"/>
  <c r="G40" i="23" s="1"/>
  <c r="G25" i="16"/>
  <c r="G12" i="18"/>
  <c r="G52" i="23" s="1"/>
  <c r="G20" i="18"/>
  <c r="G53" i="23" s="1"/>
  <c r="G15" i="19"/>
  <c r="G56" i="23" s="1"/>
  <c r="G25" i="9"/>
  <c r="G29" i="30"/>
  <c r="G30" i="30" s="1"/>
  <c r="I282" i="2"/>
  <c r="I857" i="2"/>
  <c r="I913" i="2"/>
  <c r="I1956" i="2"/>
  <c r="I2011" i="2" s="1"/>
  <c r="I2232" i="2"/>
  <c r="I670" i="2"/>
  <c r="I1897" i="2"/>
  <c r="I508" i="2"/>
  <c r="I1054" i="2"/>
  <c r="I1130" i="2"/>
  <c r="I1185" i="2" s="1"/>
  <c r="I1729" i="2"/>
  <c r="I1784" i="2" s="1"/>
  <c r="G20" i="8"/>
  <c r="G25" i="19"/>
  <c r="G12" i="7"/>
  <c r="G21" i="11"/>
  <c r="G8" i="30"/>
  <c r="G9" i="30" s="1"/>
  <c r="G20" i="15"/>
  <c r="G25" i="26"/>
  <c r="G17" i="30" s="1"/>
  <c r="G25" i="6"/>
  <c r="G25" i="10"/>
  <c r="G12" i="12"/>
  <c r="G15" i="21"/>
  <c r="G14" i="26"/>
  <c r="G16" i="30" s="1"/>
  <c r="G19" i="30" s="1"/>
  <c r="G30" i="27"/>
  <c r="G22" i="30" s="1"/>
  <c r="G174" i="5" l="1"/>
  <c r="G736" i="4"/>
  <c r="G739" i="4" s="1"/>
  <c r="I566" i="2"/>
  <c r="G226" i="4"/>
  <c r="G49" i="23"/>
  <c r="G50" i="23" s="1"/>
  <c r="G21" i="17"/>
  <c r="G76" i="4"/>
  <c r="G504" i="4"/>
  <c r="G21" i="18"/>
  <c r="G731" i="4"/>
  <c r="G734" i="4" s="1"/>
  <c r="G786" i="4"/>
  <c r="G789" i="4" s="1"/>
  <c r="G541" i="4"/>
  <c r="G184" i="5"/>
  <c r="G157" i="5"/>
  <c r="G57" i="5"/>
  <c r="G744" i="4"/>
  <c r="I725" i="2"/>
  <c r="G807" i="4"/>
  <c r="I2312" i="2"/>
  <c r="G702" i="4"/>
  <c r="G799" i="4"/>
  <c r="G719" i="4"/>
  <c r="G448" i="4"/>
  <c r="G411" i="4"/>
  <c r="G26" i="10"/>
  <c r="G21" i="23"/>
  <c r="G22" i="23" s="1"/>
  <c r="G21" i="12"/>
  <c r="G28" i="23"/>
  <c r="G30" i="23" s="1"/>
  <c r="G21" i="7"/>
  <c r="G8" i="23"/>
  <c r="G10" i="23" s="1"/>
  <c r="G45" i="23"/>
  <c r="G46" i="23" s="1"/>
  <c r="G26" i="16"/>
  <c r="G24" i="30"/>
  <c r="G21" i="20"/>
  <c r="G61" i="23"/>
  <c r="G62" i="23" s="1"/>
  <c r="G31" i="30"/>
  <c r="G58" i="23"/>
  <c r="G32" i="23"/>
  <c r="G34" i="23" s="1"/>
  <c r="G21" i="13"/>
  <c r="G21" i="15"/>
  <c r="G41" i="23"/>
  <c r="G42" i="23" s="1"/>
  <c r="G26" i="19"/>
  <c r="G57" i="23"/>
  <c r="G26" i="21"/>
  <c r="G64" i="23"/>
  <c r="G66" i="23" s="1"/>
  <c r="G21" i="8"/>
  <c r="G13" i="23"/>
  <c r="G14" i="23" s="1"/>
  <c r="G26" i="9"/>
  <c r="G17" i="23"/>
  <c r="G18" i="23" s="1"/>
  <c r="G54" i="23"/>
  <c r="G26" i="14"/>
  <c r="G37" i="23"/>
  <c r="G38" i="23" s="1"/>
  <c r="G68" i="23"/>
  <c r="G70" i="23" s="1"/>
  <c r="G21" i="22"/>
  <c r="I1429" i="2"/>
  <c r="I2496" i="2" s="1"/>
  <c r="G5" i="23"/>
  <c r="G6" i="23" s="1"/>
  <c r="G26" i="6"/>
  <c r="G811" i="4" l="1"/>
  <c r="G188" i="5"/>
  <c r="G71" i="23"/>
  <c r="I10" i="32" s="1"/>
  <c r="I11" i="32" l="1"/>
  <c r="I12" i="32" s="1"/>
</calcChain>
</file>

<file path=xl/sharedStrings.xml><?xml version="1.0" encoding="utf-8"?>
<sst xmlns="http://schemas.openxmlformats.org/spreadsheetml/2006/main" count="7497" uniqueCount="938">
  <si>
    <t>kom</t>
  </si>
  <si>
    <t>Jed. mjere</t>
  </si>
  <si>
    <t>Ukupno</t>
  </si>
  <si>
    <t>Investitor:</t>
  </si>
  <si>
    <t>Građevina:</t>
  </si>
  <si>
    <t>1.</t>
  </si>
  <si>
    <t>2.</t>
  </si>
  <si>
    <t>3.</t>
  </si>
  <si>
    <t>4.</t>
  </si>
  <si>
    <t>5.</t>
  </si>
  <si>
    <t>6.</t>
  </si>
  <si>
    <t>Opis stavke</t>
  </si>
  <si>
    <t>Broj stavke</t>
  </si>
  <si>
    <t>Količina radova</t>
  </si>
  <si>
    <t>Jedinična cijena</t>
  </si>
  <si>
    <t>Datum:</t>
  </si>
  <si>
    <t>Vrsta projekta:</t>
  </si>
  <si>
    <t>Razina projekta:</t>
  </si>
  <si>
    <t>9.</t>
  </si>
  <si>
    <t>Br. pro.j:</t>
  </si>
  <si>
    <t>7.</t>
  </si>
  <si>
    <t>8.</t>
  </si>
  <si>
    <t>m1</t>
  </si>
  <si>
    <t>10.</t>
  </si>
  <si>
    <t>11.</t>
  </si>
  <si>
    <t>Ispitivanje ispravnosti položenog kabela.</t>
  </si>
  <si>
    <t>- programiranje signalnih programa,</t>
  </si>
  <si>
    <t>- programiranje video detektorskih logika,</t>
  </si>
  <si>
    <t>- programiranje logike rada u prometno ovisnom upravljanju,</t>
  </si>
  <si>
    <t>SEMAFORSKA OPREMA I RADOVI</t>
  </si>
  <si>
    <t>UKUPNO - SEMAFORSKA OPREMA I RADOVI</t>
  </si>
  <si>
    <t>PRIPREMNI RADOVI</t>
  </si>
  <si>
    <t>UKUPNO - PRIPREMNI RADOVI</t>
  </si>
  <si>
    <t>OSTALI RADOVI</t>
  </si>
  <si>
    <t>Završno čišćenje svih površina u koridoru zahvata.</t>
  </si>
  <si>
    <t>Izrada projekta izvedenog stanja.</t>
  </si>
  <si>
    <t>Privremena regulacija prometa za vrijeme izvođenja radova. Pod ovom regulacijom prometa podrazumijeva se uža regulacija prometa na gradilištu za vrijeme izvođenja svih radova na iskopu za cestu, kanalizaciju i za sve priključke slivnika i slično.</t>
  </si>
  <si>
    <t>Ova stavka uključuje:</t>
  </si>
  <si>
    <t>- izradu projekta privremene regulacije prometa za vrijeme izvođenja radova</t>
  </si>
  <si>
    <t>- ishođenje suglasnosti na projekt privremene regulacije prometa</t>
  </si>
  <si>
    <t xml:space="preserve">- postavljanje novih i zamjena postojećih prometnih znakova svih vrsta, vertikalnih i horizontalnih, prema projektu privremene regulacije prometa,                     </t>
  </si>
  <si>
    <t xml:space="preserve">- sve prijevoze i manipulacije te privremena skladištenja                  </t>
  </si>
  <si>
    <t>- nakon prestanka privremene regulacije prometa vraćanje u prvobitno stanje odnosno u usklađivanje s projektom,</t>
  </si>
  <si>
    <t>- održavanje svih vertikalnih znakova i horizontalnih oznaka za sve vrijeme privremene regulacije prometa.</t>
  </si>
  <si>
    <t>UKUPNO - OSTALI RADOVI</t>
  </si>
  <si>
    <t>- preprogramiranje  za vrijeme probnog rada (unutar vremenskog perioda od 90 dana) ukoliko signalni planovi ne udovoljavaju stvarnim prometnim opterećenjima na terenu,</t>
  </si>
  <si>
    <t>Izvedbeni</t>
  </si>
  <si>
    <t>Prometni elaborat</t>
  </si>
  <si>
    <t>- programiranje detektorskih logika za pješačke najavne tipke,</t>
  </si>
  <si>
    <t>- programiranje signalnih grupa po signalnim programima,</t>
  </si>
  <si>
    <t>Projekt:</t>
  </si>
  <si>
    <t xml:space="preserve">Čišćenje postojećih revizijskih okana i cijevi kabelske kanalizacije u svrhu osiguranja prohodnosti za uvlačenje novih kabela. </t>
  </si>
  <si>
    <t>Mora omogućavati slijedeće načine rada: vremenski ustaljeno, ovisno o prometu, koordinirano, ručno, treptanje žuto (na zahtjev ili u slučaju kvara), lokalno, te stoga mora sadržavati komunikacijske sklopove za: koordinirani rad, daljinski nadzor i kontrolu rada uređaja i semaforske opreme na raskrižju.</t>
  </si>
  <si>
    <t>- programiranje logike rada za koordiniran rad,</t>
  </si>
  <si>
    <t>OPREMA I RADOVI NA USPOSTAVI SINKRONIZACIJE</t>
  </si>
  <si>
    <t xml:space="preserve">Programska aplikacija za sinkronizaciju rada semaforskih uređaja - web platforma. Cijena stavke uključuje parametriranje aplikacije prema hardverskim modulima u semaforskim uređajima, kao i obuku korisnika. </t>
  </si>
  <si>
    <t>Funkcionalna provjera uređaja sinkronizacije (offset, uključivanje programa i dr.)</t>
  </si>
  <si>
    <t>Ispitivanje, testiranje i puštanje u pogon.</t>
  </si>
  <si>
    <t>UKUPNO - OPREMA I RADOVI NA USPOSTAVI SINKRONIZACIJE</t>
  </si>
  <si>
    <t>Grad Zadar, Narodni trg 1, 23000 Zadar</t>
  </si>
  <si>
    <t>Koridori ulica i semaforizirana raskrižja u Zadru</t>
  </si>
  <si>
    <t>Prometni elaborat semaforizacije raskrižja</t>
  </si>
  <si>
    <t>TD-20-0063</t>
  </si>
  <si>
    <t>10. 2020.</t>
  </si>
  <si>
    <t xml:space="preserve">Stavkama troškovnika je obuhvaćen sav potreban rad, materijal i alat za izvođenje pripremnih radova i radova na demontaži postojeće opreme, kao i utovar, istovar i prijevoz na skladište investitora. </t>
  </si>
  <si>
    <t>- 30 signalnih programa,</t>
  </si>
  <si>
    <t>- 8 vozačkih signalnih grupa,</t>
  </si>
  <si>
    <t>- 8 pješačkih signalnih grupa,</t>
  </si>
  <si>
    <t>- 16 detektorskih logika za pješačke najavne tipke,</t>
  </si>
  <si>
    <t>Mora biti uklopljen u GCKP Grada Zadra.</t>
  </si>
  <si>
    <t>Dobava, isporuka, ugradnja i spajanje fiksne prometne analitičke kamere slijedećih minimalnih karakteristika:                                               
• CMOS slikovni senzor s progresivnom tehnologijom skeniranja
• dan/noć funkcionalnosti s integriranim infracrvenim filtrom (engl. IR cut filter)
• motoriziran varifokalni objektiv, 8–32mm, podrška za auto fokus i auto iris
• ugrađen infracrveni (IR) osvjetljivač dometa 100m ili većeg
• rezolucija kamere: minimalno 2688 × 1520 
• minimalna iluminacija: kolor mod: 0.001 lx/ F1.2, 
• podržane kompresijske metode: H.265, H.264 
• učestalost (frame rate) minimalno 25fps na 2688 × 1520 
• podrška za široki dinamički spektar (WDR), 140 dB
• podrška za digitalno reduciranje šuma (engl. DNR)
• podrška za elektroničku stabilizaciju slike (engl. EIS)
• podrška za poboljšanje vidljivosti u uvjetima magle (engl. defog)
• detekcija (engl. capture) vozila i prepoznavanje (engl. recognition) registarske oznake u kadru kamere
• podrška za dvije prometne trake
• podrška za procesiranje vozila koja se kreću brzinom 160 km/h
• minimalna točnost prepoznavanja: 95%
• detekcija smjera kretanja vozila
• detekcija vozila bez registarske oznake</t>
  </si>
  <si>
    <t xml:space="preserve"> ----</t>
  </si>
  <si>
    <t>Proizvođač</t>
  </si>
  <si>
    <t>Tip</t>
  </si>
  <si>
    <t>---</t>
  </si>
  <si>
    <t xml:space="preserve">Dobava, isporuka i ugradnja bravarskog prilagodnika za montažu na stup i/ili semafor fiksne prometne analitičke kamere.
</t>
  </si>
  <si>
    <t xml:space="preserve">Podešavanje vidnog polja prometnih analitičkih kamera s testiranjem analitičkog prepoznavanja i integracije s centralnim nadzornim i semaforskim sustavom.
</t>
  </si>
  <si>
    <t xml:space="preserve">Dobava, isporuka i podešavanje licence za integraciju prometnih analitičkih kamera u lokalni uređaj s integracijskim sučeljem (UIS).
</t>
  </si>
  <si>
    <t xml:space="preserve">Konfiguracija i parametriranje lokalnog uređaja s integracijskih sučeljem (UIS) s funkcionalnim testiranjem proslijeđivanja statusa s prometnih analitičkih i video detekcijskih kamera na izlaze UIS uređaja.
</t>
  </si>
  <si>
    <t>- programiranje logike rada u vremenski ustaljenom radu,</t>
  </si>
  <si>
    <t>- 1 modul (interface) za povezivanje video detekcijskih senzora (prihvat statusa s izlaza UIS uređaja ili prihvat statusa direktno putem Ethernet sučelja semaforskog uređaja)</t>
  </si>
  <si>
    <t>- uključen Ethernet priključak na semaforskom uređaju, min 10Mb</t>
  </si>
  <si>
    <t xml:space="preserve">Dobava, isporuka, polaganje i uvlačenje signalnog kabela pogodnog za vanjsko polaganje za međusobno povezivanje aktivne mrežne opreme te videonadzornih kamera.
(FTP cat.6)
</t>
  </si>
  <si>
    <t>SEMAFORIZACIJA - GRAĐEVINSKI RADOVI</t>
  </si>
  <si>
    <t xml:space="preserve">Izrada rova za semaforsku kabelsku kanalizaciju dubine 60 cm i širine 50 cm u nogostupu.
</t>
  </si>
  <si>
    <t>Ovom stavkom je obuhvaćeno:</t>
  </si>
  <si>
    <t xml:space="preserve"> - strojno rezanje asfalta</t>
  </si>
  <si>
    <t xml:space="preserve"> - razbijanje i uklanjanje kolničke konstrukcije</t>
  </si>
  <si>
    <t>- iskop materijala</t>
  </si>
  <si>
    <t>- izrada pješčane posteljice debljine 3 cm u koju se ugrađuje traka za uzemljenje</t>
  </si>
  <si>
    <t>- izrada zbijenog sloja od zemljanog materijala debljine 25 cm u koju se ugrađuju dvije PEHD cijevi promjera 100/110 mm</t>
  </si>
  <si>
    <t>- dobava i ugradnja trake upozorenja na visini 30 cm od položenih cijevi</t>
  </si>
  <si>
    <t>- dobava, ugradnja i zbijanje zrnatog kamenog materijala u sloju debljine minimalno 25cm</t>
  </si>
  <si>
    <t>- izrada nosivog sloja - BNS</t>
  </si>
  <si>
    <t>- izrada habajućeg sloja - AB</t>
  </si>
  <si>
    <t>- izrada spoja postojećeg i novog asfalta</t>
  </si>
  <si>
    <t>- sav potreban rad, materijal, utovare, istovare i prijevoze na deponij</t>
  </si>
  <si>
    <t>Debljine slojeva ovise o kolničkoj konstrukciji kroz koju se izvodi rov.</t>
  </si>
  <si>
    <t>Obračunava se po m1 izvedenog rova.</t>
  </si>
  <si>
    <t>Dobava, isporuka i polaganje na dno rova PEHD cijevi za semaforsku instalaciju promjera 100/110 mm i provlačenje paljene žice promjera 2-3 mm za provlačenje signalnog kabela.</t>
  </si>
  <si>
    <t>Dobava, isporuka i polaganje trake upozorenja za označavanje položenosti električnih instalacija.</t>
  </si>
  <si>
    <t>UKUPNO - SEMAFORIZACIJA - GRAĐEVINSKI RADOVI</t>
  </si>
  <si>
    <t xml:space="preserve">- 12 vozačkih detektorskih logika, </t>
  </si>
  <si>
    <t xml:space="preserve">Projektantski nadzor i tehničko savjetovanje nad izvođenjem radova i usklađenosti izvedenog stanja i tehničkih rješenja sa projektnom dokumentacijom. </t>
  </si>
  <si>
    <t>UKLANJANJE SEMAFORSKE OPREME - SEMAFORSKI UREĐAJ</t>
  </si>
  <si>
    <t>Demontaža semaforskog uređaja, utovar i prijevoz na skladište investitora.</t>
  </si>
  <si>
    <t>Dobava, isporuka, ugradnja semaforskog uređaja za ostvarivanje potrebnih kapaciteta za ukupno:</t>
  </si>
  <si>
    <t>Programiranje semaforskog uređaja sa funkcionalnom provjerom signalnih programa, za potrebe privremene regulacije za vrijeme odvijanja radova na raskrižju:</t>
  </si>
  <si>
    <t>Ova stavka uključuje i funkcionalnu provjeru uređaja s vanjskom opremom.</t>
  </si>
  <si>
    <t>Programiranje semaforskog uređaja sa funkcionalnom provjerom signalnih programa, uključujući dodatno programiranje s trajnim postavkama sukladno zahtjevima iz zapisnika sa pregleda obavljenih radova radi usklađivanja projektne dokumentacije sa stvarnim stanjem na terenu:</t>
  </si>
  <si>
    <t>Iskop i izvedba komplet temelja signalnog uređaja (nacrt temelja isporučuje dobavljač uređaja), sa revizijskim oknom, sa dobavom i ugradnjom sidrenih vijaka te okvira i poklopca za zatvaranje revizijskog okna (sve zaštićeno vrućim cinčanjem). Odvoz viška materijala na deponij.</t>
  </si>
  <si>
    <t>- beton marke C 16/20            1,40 m3</t>
  </si>
  <si>
    <t>Uređaj u izvedbi s ormarom, postoljem, brtvenom pločom i sidrenim vijcima (mehaničke zaštite IP65 ili jednakovrijedno).</t>
  </si>
  <si>
    <t>1. Ulica Ante Starčevića - D8 - Zagrebačka ulica</t>
  </si>
  <si>
    <t>2. Ulica Ante Starčevića - Ulica Hrvoja Ćustića - Ulica Petra Skoka</t>
  </si>
  <si>
    <t>UKLANJANJE SEMAFORSKE OPREME - SEMAFORSKE LATERNE</t>
  </si>
  <si>
    <t>Demontaža semaforskih laterni, utovar i prijevoz na skladište investitora.</t>
  </si>
  <si>
    <t>Demontaža semaforskih laterni s upotrebom dizalice, utovar i prijevoz na skladište investitora.</t>
  </si>
  <si>
    <t>Uklanjanje prometne strelice.</t>
  </si>
  <si>
    <t>Uklanjanje horizontalne prometne signalizacije.</t>
  </si>
  <si>
    <t>HORIZONTALNA SIGNALIZACIJA</t>
  </si>
  <si>
    <t xml:space="preserve">Sva signalizacija izvodi se u trajnom materijalu i u skladu s 'Pravilnik o prometnim znakovima, signalizaciji i opremi na cestama' (NN 92/19). </t>
  </si>
  <si>
    <t>Strelica za usmjeravanje prometa bijele boje, duljine 5 m, prema 'Pravilnik o prometnim znakovima, signalizaciji i opremi na cestama' (NN 92/19).</t>
  </si>
  <si>
    <t>UKUPNO - HORIZONTALNA SIGNALIZACIJA</t>
  </si>
  <si>
    <t>- 6 vozačkih signalnih grupa,</t>
  </si>
  <si>
    <t xml:space="preserve">- 10 vozačkih detektorskih logika, </t>
  </si>
  <si>
    <t>Stavka obuhvaća i dobavu, isporuku, ugradnju i spajanje sklopa sa vanjskim foto-senzorom za automatsko upravljanje smanjenjem intenziteta svjetlosti LED laterni (dimming) u noćnom režimu rada radi sprečavanja zasljepljivanja vozača.</t>
  </si>
  <si>
    <r>
      <t xml:space="preserve">Dobava, isporuka i ugradnja signala za vozila (laterne), kućište od polikarbonata crne boje sa 3 signalna polja (crveno, žuto, zeleno), s protufantomskom optikom, izrađenom od polikarbonata otpornog na UV zračenje, </t>
    </r>
    <r>
      <rPr>
        <b/>
        <sz val="8"/>
        <rFont val="Arial CE"/>
        <family val="2"/>
        <charset val="238"/>
      </rPr>
      <t>promjer optike 210 mm</t>
    </r>
    <r>
      <rPr>
        <sz val="8"/>
        <rFont val="Arial CE"/>
        <family val="2"/>
        <charset val="238"/>
      </rPr>
      <t>, s LED izvorom svjetlosti do 15 W min. intenziteta 400 cd, i komplet sa Al-nosačem (ručicom). LED laterna mora omogućavati smanjenje intenziteta svjetlosti (dimming). Optika: puna optika.</t>
    </r>
  </si>
  <si>
    <r>
      <t xml:space="preserve">Dobava, isporuka i ugradnja signala za vozila (laterne), kućište od polikarbonata crne boje sa 3 signalna polja (crveno, žuto, zeleno), s protufantomskom optikom, izrađenom od polikarbonata otpornog na UV zračenje, </t>
    </r>
    <r>
      <rPr>
        <b/>
        <sz val="8"/>
        <rFont val="Arial CE"/>
        <family val="2"/>
        <charset val="238"/>
      </rPr>
      <t>promjer optike 300 mm</t>
    </r>
    <r>
      <rPr>
        <sz val="8"/>
        <rFont val="Arial CE"/>
        <family val="2"/>
        <charset val="238"/>
      </rPr>
      <t>, s LED izvorom svjetlosti do 15 W min. intenziteta 400 cd, i komplet sa Al-nosačem (ručicom). LED laterna mora omogućavati smanjenje intenziteta svjetlosti (dimming). Optika: puna optika.</t>
    </r>
  </si>
  <si>
    <t>12.</t>
  </si>
  <si>
    <t>13.</t>
  </si>
  <si>
    <t>14.</t>
  </si>
  <si>
    <t>Mjerenja i atesti u skladu s programom kontrole i osiguranja kvalitete.</t>
  </si>
  <si>
    <t>15.</t>
  </si>
  <si>
    <t>REKAPITULACIJA - 1. Ulica Ante Starčevića - D8 - Zagrebačka ulica</t>
  </si>
  <si>
    <t>REKAPITULACIJA - 2. Ulica Ante Starčevića - Ulica Hrvoja Ćustića - Ulica Petra Skoka</t>
  </si>
  <si>
    <t>3. Ulica Ante Starčevića - Ulica Franka Lisice</t>
  </si>
  <si>
    <t>GEODETSKI RADOVI</t>
  </si>
  <si>
    <t>Geodetski radovi obuhvaćaju: iskolčenje trase i svih objekata u trasi i preko trase ceste, sva mjerenja koja su u vezi s prijenosom podataka iz projekata na teren, održavanje iskolčenih oznaka na terenu u cijelom razdoblju građenja, te izradu snimka izvedenog stanja.</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</si>
  <si>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</si>
  <si>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Rad se mjeri po metru trase i priključaka u skladu sa projektima.</t>
  </si>
  <si>
    <t>UKLANJANJE NOSIVIH KONSTRUKCIJA  - RAVNI SEMAFORSKI STUP</t>
  </si>
  <si>
    <t>Demontaža ravnog semaforskog stupa, sa razbijanjem temelja, utovar i prijevoza na skladište investitora. Odvoz viška materijala na deponij investitora.</t>
  </si>
  <si>
    <t>- 10 vozačkih signalnih grupa,</t>
  </si>
  <si>
    <t>- 6 pješačkih signalnih grupa,</t>
  </si>
  <si>
    <t>- 2 pješačkih signalnih grupa (treptač),</t>
  </si>
  <si>
    <r>
      <t xml:space="preserve">Dobava, isporuka i ugradnja signala za vozila (laterne), kućište od polikarbonata crne boje sa 1 signalnim poljem (zeleno), s protufantomskom optikom, izrađenom od polikarbonata otpornog na UV zračenje, </t>
    </r>
    <r>
      <rPr>
        <b/>
        <sz val="8"/>
        <rFont val="Arial CE"/>
        <family val="2"/>
        <charset val="238"/>
      </rPr>
      <t>promjer optike 210 mm</t>
    </r>
    <r>
      <rPr>
        <sz val="8"/>
        <rFont val="Arial CE"/>
        <family val="2"/>
        <charset val="238"/>
      </rPr>
      <t>, s LED izvorom svjetlosti do 15 W min. intenziteta 400 cd, i komplet sa Al-nosačem (ručicom). LED laterna mora omogućavati smanjenje intenziteta svjetlosti (dimming). Optika: strelica.</t>
    </r>
  </si>
  <si>
    <r>
      <t xml:space="preserve">Dobava, isporuka i ugradnja signala za vozila (treptač), kućište od polikarbonata crne boje sa 1 signalnim poljem (žuto), s protufantomskom optikom, izrađenom od polikarbonata otpornog na UV zračenje, </t>
    </r>
    <r>
      <rPr>
        <b/>
        <sz val="8"/>
        <rFont val="Arial CE"/>
        <family val="2"/>
        <charset val="238"/>
      </rPr>
      <t>promjer optike 210 mm</t>
    </r>
    <r>
      <rPr>
        <sz val="8"/>
        <rFont val="Arial CE"/>
        <family val="2"/>
        <charset val="238"/>
      </rPr>
      <t>, s LED izvorom svjetlosti do 15 W min. intenziteta 400 cd, i komplet sa Al-nosačem (ručicom). LED laterna mora omogućavati smanjenje intenziteta svjetlosti (dimming). Optika: pješak u kretanju.</t>
    </r>
  </si>
  <si>
    <t>Dobava, isporuka i provlačenje signalnog kabela NYY-J 5 x 1,5 mm2.</t>
  </si>
  <si>
    <t>16.</t>
  </si>
  <si>
    <t>REKAPITULACIJA - 3. Ulica Ante Starčevića - Ulica Franka Lisice</t>
  </si>
  <si>
    <t>4. Ulica Ante Starčevića - Ulica dr. Franje Tuđmana</t>
  </si>
  <si>
    <t xml:space="preserve">- 24 vozačkih detektorskih logika, </t>
  </si>
  <si>
    <t xml:space="preserve">Dobava, isporuka i ugradnja bravarskog prilagodnika video detekcijske kamere za nadzor područja zaustavne crte semaforiziranog raskrižja.
</t>
  </si>
  <si>
    <t xml:space="preserve">Podešavanje vidnog polja video detekcijske kamere za nadzor područja zaustavne crte semaforiziranog raskrižja i integracije s semaforskim sustavom.
</t>
  </si>
  <si>
    <t xml:space="preserve">Dobava, isporuka i podešavanje licence za integraciju video detekcijske kamere za nadzor područja zaustavne crte semaforiziranog raskrižja u lokalni uređaj s integracijskim sučeljem (UIS).
</t>
  </si>
  <si>
    <t>17.</t>
  </si>
  <si>
    <t>18.</t>
  </si>
  <si>
    <t>19.</t>
  </si>
  <si>
    <t>REKAPITULACIJA - 4. Ulica Ante Starčevića - Ulica dr. Franje Tuđmana</t>
  </si>
  <si>
    <t>5. Ulica dr. Franje Tuđmana - Put Murvice</t>
  </si>
  <si>
    <t xml:space="preserve">Stavkama troškovnika je obuhvaćen sav potreban rad, materijal i alat za izvođenje pripremnih radova i radova na demontaži postojeće opreme i signalizacije, kao i utovar, istovar i prijevoz na skladište investitora. </t>
  </si>
  <si>
    <t xml:space="preserve">UKLANJANJE PROMETNE SIGNALIZACIJE </t>
  </si>
  <si>
    <t>Demontaža, vertikalne prometne signalizacije sa stupnog mjesta, utovar u prijevozno sredstvo, prijevoz i istovar na skladište investitora. Odvoz viška materijala na deponij investitora.</t>
  </si>
  <si>
    <t>Obračun radova:</t>
  </si>
  <si>
    <t>Rad se mjeri po komadu uklonjenog prometnog znaka.</t>
  </si>
  <si>
    <t>Uklanjanje signalizacije.</t>
  </si>
  <si>
    <t>Sva horizontalna signalizacija mora biti izvedena u skladu s 'Pravilnik o prometnim znakovima, signalizaciji i opremi na cestama' (NN 92/2019) i u trajnom materijalu.</t>
  </si>
  <si>
    <t>Strelica za usmjeravanje prometa bijele boje, duljine 5 m, prema 'Pravilnik o prometnim znakovima, signalizaciji i opremi na cestama' (NN 92/2019).</t>
  </si>
  <si>
    <t>VERTIKALNA SIGNALIZACIJA</t>
  </si>
  <si>
    <t xml:space="preserve">Stavkama troškovnika je obuhvaćena nabava (izrada) i bojenje znakova i stupova, lijepljenje folije, prijevoz i postavljanje (ugradnja) prometnog znaka sa stupom-nosačem, i temeljem ili nosačem za postavljanje znaka na betonske nosive stupove, te ostali materijal i radovi vezani uz izradu i postavljanje prometnih znakova. </t>
  </si>
  <si>
    <t>Znakovi su izrađeni sa retroreflektivnim materijalima stabilnim na UV zračenje i aplikacijom nanešenom na Al-podlogu debljine 3.00mm, s pojačanim okvirom zbog kvalitete i trajnosti znakova. Prometni znakovi se postavljanju na vlastite stupove - nosače promejra 63.5 mm izrađenih od Fe cijevi zaštićenih vrućim cinčanjem. Stavke uključuju i sav potreban alat, opremu, rad i materijal na uređenju i čišćenju mjesta rada te utovar, odvoz i istovar viška materijala na deponiju investitora.</t>
  </si>
  <si>
    <t>Prometni znak PZ C83 veličine 90 x 90 cm izrađen od retroreflektirajućeg materijala koeficijenta retrorefleksije razreda RA1. Montira se na stup javne rasvjete.</t>
  </si>
  <si>
    <t>UKUPNO - VERTIKALNA SIGNALIZACIJA</t>
  </si>
  <si>
    <t>Parametriranje sklopova postojećeg semaforskog uređaja za ostvarivanje kapaciteta za:</t>
  </si>
  <si>
    <t>- 4 pješačkih signalnih grupa,</t>
  </si>
  <si>
    <t xml:space="preserve">- 23 vozačkih detektorskih logika, </t>
  </si>
  <si>
    <r>
      <t xml:space="preserve">Dobava, isporuka i ugradnja signala za vozila (laterne), kućište od polikarbonata crne boje sa 1 signalnim poljem (zeleno), s protufantomskom optikom, izrađenom od polikarbonata otpornog na UV zračenje, </t>
    </r>
    <r>
      <rPr>
        <b/>
        <sz val="8"/>
        <rFont val="Arial CE"/>
        <family val="2"/>
        <charset val="238"/>
      </rPr>
      <t>promjer optike 300 mm</t>
    </r>
    <r>
      <rPr>
        <sz val="8"/>
        <rFont val="Arial CE"/>
        <family val="2"/>
        <charset val="238"/>
      </rPr>
      <t>, s LED izvorom svjetlosti do 15 W min. intenziteta 400 cd, i komplet sa Al-nosačem (ručicom). LED laterna mora omogućavati smanjenje intenziteta svjetlosti (dimming). Optika: strelica.</t>
    </r>
  </si>
  <si>
    <t>Dobava, isporuka i provlačenje signalnog kabela NYY-J 12 x 1,5 mm2.</t>
  </si>
  <si>
    <t>Programiranje postojećeg semaforskog uređaja sa funkcionalnom provjerom signalnih programa, za potrebe privremene regulacije za vrijeme odvijanja radova na raskrižju:</t>
  </si>
  <si>
    <t>Programiranje postojećeg semaforskog uređaja sa funkcionalnom provjerom signalnih programa, uključujući dodatno programiranje s trajnim postavkama sukladno zahtjevima iz zapisnika sa pregleda obavljenih radova radi usklađivanja projektne dokumentacije sa stvarnim stanjem na terenu:</t>
  </si>
  <si>
    <t>20.</t>
  </si>
  <si>
    <t>REKAPITULACIJA - 5. Ulica dr. Franje Tuđmana - Put Murvice</t>
  </si>
  <si>
    <t>6. Ulica dr. Franje Tuđmana - Put Stanova</t>
  </si>
  <si>
    <t>- 4 pješačko-biciklističkih signalnih grupa,</t>
  </si>
  <si>
    <t>- 8 detektorskih logika za pješačke najavne tipke,</t>
  </si>
  <si>
    <t xml:space="preserve">- 18 vozačkih detektorskih logika, </t>
  </si>
  <si>
    <t>REKAPITULACIJA - 6. Ulica dr. Franje Tuđmana - Put Stanova</t>
  </si>
  <si>
    <t>7. Ulica dr. Franje Tuđmana - Ulica II. zasjedanja ZAVNOH-a</t>
  </si>
  <si>
    <t>- 2 vozačke signalne grupe,</t>
  </si>
  <si>
    <t>- 1 pješačko-biciklističku signalnu grupu,</t>
  </si>
  <si>
    <t>- 2 detektorske logike za pješačke najavne tipke,</t>
  </si>
  <si>
    <t xml:space="preserve">- 8 vozačkih detektorskih logika, </t>
  </si>
  <si>
    <t>REKAPITULACIJA - 7. Ulica dr. Franje Tuđmana - Ulica II. zasjedanja ZAVNOH-a</t>
  </si>
  <si>
    <t>8. Ulica dr. Franje Tuđmana - Ulica 112. brigade ZNG</t>
  </si>
  <si>
    <t>- 5 vozačkih signalnih grupa,</t>
  </si>
  <si>
    <t>- 2 pješačko-biciklističke signalne grupe,</t>
  </si>
  <si>
    <t>- 4 detektorske logike za pješačke najavne tipke,</t>
  </si>
  <si>
    <t xml:space="preserve">- 13 vozačkih detektorskih logika, </t>
  </si>
  <si>
    <t xml:space="preserve">Dobava, isporuka i ugradnja bravarskog prilagodnika kamere prometnog toka.
</t>
  </si>
  <si>
    <t xml:space="preserve">Podešavanje vidnog polja kamere prometnog toka i integracije s centralnim nadzornim sustavom.
</t>
  </si>
  <si>
    <t xml:space="preserve">Dobava, isporuka i podešavanje licence za integraciju kamere prometnog toka s centralnim nadzornim sustavom.
</t>
  </si>
  <si>
    <t>21.</t>
  </si>
  <si>
    <t>22.</t>
  </si>
  <si>
    <t>23.</t>
  </si>
  <si>
    <t>24.</t>
  </si>
  <si>
    <t>REKAPITULACIJA - 8. Ulica dr. Franje Tuđmana - Ulica 112. brigade ZNG</t>
  </si>
  <si>
    <t>9. Ulica dr. Franje Tuđmana - Ulica bana Josipa Jelačića</t>
  </si>
  <si>
    <t>- 12 vozačkih signalnih grupa,</t>
  </si>
  <si>
    <t>REKAPITULACIJA - 9. Ulica dr. Franje Tuđmana - Ulica bana Josipa Jelačića</t>
  </si>
  <si>
    <t>10. Ulica dr. Franje Tuđmana - Ulica Stjepana Radića</t>
  </si>
  <si>
    <t>UKLANJANJE SEMAFORSKE OPREME - SEMAFORSKE LANTERNE</t>
  </si>
  <si>
    <t>Demontaža semaforskih lanterni, utovar i prijevoz na skladište investitora.</t>
  </si>
  <si>
    <t>Demontaža semaforskih lanterni s upotrebom dizalice, utovar i prijevoz na skladište investitora.</t>
  </si>
  <si>
    <t>UKLANJANJE SEMAFORSKE OPREME - PJEŠAČKE TIPKE</t>
  </si>
  <si>
    <t>Demontaža pješačkih tipkala, utovar i prijevoz na skladište investitora.</t>
  </si>
  <si>
    <t>UKLANJANJE NOSIVIH KONSTRUKCIJA  - KONZOLA</t>
  </si>
  <si>
    <t>Demontaža konzole, s razbijanjem temelja, utovar, i prijevoz na skladište investitora.</t>
  </si>
  <si>
    <t>Demontaža ravnog semaforskog stupa, s razbijanjem temelja, utovar, i prijevoz na skladište investitora.</t>
  </si>
  <si>
    <t>Odspajanje kabela postojeće semaforske opreme sa stezaljki trošila te rednih stezaljki stupova te izvlačenje kabela iz postojeće semaforske kanalizacije.</t>
  </si>
  <si>
    <t>Utrošak električne energije na ugrađenom brojilu u skladu s kategorijom potrošnje i tarifnim modelom poduzetništvo (bijeli) u vremenskom razdoblju do primopredaje objekta u održavanje.</t>
  </si>
  <si>
    <t>- električna energija viša dnevna tarifa</t>
  </si>
  <si>
    <t>paušal</t>
  </si>
  <si>
    <t>Dobava, isporuka i ugradnja priključnog ormarića s nosačem i postoljem s ugrađenim električnim brojilom 10/40 A i ostalom opremom prema EES.</t>
  </si>
  <si>
    <t>Dobava i isporuka el. kabela NYY-J 3  x 4 mm2 (priključak između brojila i uređaja).</t>
  </si>
  <si>
    <t>Dobava, isporuka i ugradnja ravnog semaforskog stupa promjera 115 mm, dužine 3500 mm, sa temeljnom pločom i vratašcima za pristup električnoj instalaciji. Zaštićen vrućim cinčanjem.</t>
  </si>
  <si>
    <t xml:space="preserve">Dobava, isporuka i ugradnja metalnog okvira za temelj ravnog semaforskog stupa. Zaštićen vrućim cinčanjem.  </t>
  </si>
  <si>
    <r>
      <t xml:space="preserve">Dobava, isporuka i ugradnja signala za vozila (laterne), kućište od polikarbonata crne boje sa 3 signalna polja (crveno, žuto, zeleno), s protufantomskom optikom, izrađenom od polikarbonata otpornog na UV zračenje, </t>
    </r>
    <r>
      <rPr>
        <b/>
        <sz val="8"/>
        <rFont val="Arial CE"/>
        <family val="2"/>
        <charset val="238"/>
      </rPr>
      <t>promjer optike 210 mm</t>
    </r>
    <r>
      <rPr>
        <sz val="8"/>
        <rFont val="Arial CE"/>
        <family val="2"/>
        <charset val="238"/>
      </rPr>
      <t>, s LED izvorom svjetlosti do 15 W min. intenziteta 400 cd, i komplet sa Al-nosačem (ručicom). LED laterna mora omogućavati smanjenje intenziteta svjetlosti (dimming). Puna optika.</t>
    </r>
  </si>
  <si>
    <r>
      <t xml:space="preserve">Dobava, isporuka i ugradnja signala za vozila (laterne), kućište od polikarbonata crne boje sa 3 signalna polja (crveno, žuto, zeleno), s protufantomskom optikom, izrađenom od polikarbonata otpornog na UV zračenje, </t>
    </r>
    <r>
      <rPr>
        <b/>
        <sz val="8"/>
        <rFont val="Arial CE"/>
        <family val="2"/>
        <charset val="238"/>
      </rPr>
      <t>promjer optike 300 mm</t>
    </r>
    <r>
      <rPr>
        <sz val="8"/>
        <rFont val="Arial CE"/>
        <family val="2"/>
        <charset val="238"/>
      </rPr>
      <t>, s LED izvorom svjetlosti do 15 W min. intenziteta 400 cd, i komplet sa Al-nosačem (ručicom). LED laterna mora omogućavati smanjenje intenziteta svjetlosti (dimming). Puna optika.</t>
    </r>
  </si>
  <si>
    <r>
      <t xml:space="preserve">Dobava, isporuka i ugradnja signala za pješake (laterne), kućište od polikarbonata crne boje sa 2 signalna polja (crveno, zeleno), s protufantomskom optikom, izrađenom od polikarbonata otpornog na UV zračenje, </t>
    </r>
    <r>
      <rPr>
        <b/>
        <sz val="8"/>
        <rFont val="Arial CE"/>
        <family val="2"/>
        <charset val="238"/>
      </rPr>
      <t>promjer optike 210 mm</t>
    </r>
    <r>
      <rPr>
        <sz val="8"/>
        <rFont val="Arial CE"/>
        <family val="2"/>
        <charset val="238"/>
      </rPr>
      <t>, s LED izvorom svjetlosti do 15 W min. intenziteta 200 cd, i komplet sa Al-nosačem (ručicom). LED laterna mora omogućavati smanjenje intenziteta svjetlosti (dimming). Optika pješak.</t>
    </r>
  </si>
  <si>
    <t>Dobava, isporuka i ugradnja križnih spojnica Cu-Zn sa Pb zaštitom između za spajanje FeZn trake i PE-vodiča u revizijskim oknima.</t>
  </si>
  <si>
    <t>Dobava, isporuka i ugradnja vijčane redne stezaljke (za 24-žilni kabel) za spajanje signalnog kabela na stupnom mjestu.</t>
  </si>
  <si>
    <t>Dobava, isporuka i provlačenje  PE-vodiča 16 mm2 za spajanje semaforske opreme sa FeZn trakom, s izradom zaštitnog pokositrenog spoja sa križnim spojnicama.</t>
  </si>
  <si>
    <t>25.</t>
  </si>
  <si>
    <t>Dobava, isporuka i provlačenje signalnog kabela NYY-J 24 x 1,5 mm2.</t>
  </si>
  <si>
    <t>26.</t>
  </si>
  <si>
    <t>27.</t>
  </si>
  <si>
    <t>28.</t>
  </si>
  <si>
    <t>29.</t>
  </si>
  <si>
    <t>30.</t>
  </si>
  <si>
    <t>31.</t>
  </si>
  <si>
    <t>32.</t>
  </si>
  <si>
    <t>Iskop i izvedba komplet temelja tipskog ravnog semaforskog stupa sa ugradnjom metalnog okvira (sve zaštićeno vrućim cinčanjem). Odvoz viška materijala na deponij.</t>
  </si>
  <si>
    <t>- beton C 20/25            0,08 m3</t>
  </si>
  <si>
    <t>-  mršavi beton              0,01 m3</t>
  </si>
  <si>
    <t>Iskop zemlje 3. kategorije za kabelske zdence MZD -1. Strojno uklanjanje asfaltnog sloja. Odvoz viška materijala na deponij.</t>
  </si>
  <si>
    <t xml:space="preserve">Dobava i montaža u iskopan rov tipskog kabelskog zdenca MZD -1 sa poklopcem od 150 kN. </t>
  </si>
  <si>
    <t xml:space="preserve">Izrada rova za semaforsku kabelsku kanalizaciju dubine 80 cm i širine 70 cm u kolniku.
</t>
  </si>
  <si>
    <t>- izrada zbijenog sloja od zemljanog materijala debljine 25 cm u koju se ugrađuju tri PEHD cijevi promjera 100/110 mm</t>
  </si>
  <si>
    <t xml:space="preserve">Izrada rova za semaforsku kabelsku kanalizaciju dubine 60 cm i širine 30 cm u nogostupu.
</t>
  </si>
  <si>
    <t>- izrada zbijenog sloja od zemljanog materijala debljine 25 cm u koju se ugrađuje jedna PEHD cijev promjera 100/110 mm</t>
  </si>
  <si>
    <t xml:space="preserve">Izrada rova za semaforsku kabelsku kanalizaciju dubine 60 cm i širine 70 cm u nogostupu.
</t>
  </si>
  <si>
    <t>Dobava, isporuka i polaganje na dno rova željezne cinčane trake (FeZn traka) za uzemljenje minimalnog presjeka 120 mm2 (30 × 4 mm).</t>
  </si>
  <si>
    <t>REKAPITULACIJA - 10. Ulica dr. Franje Tuđmana - Ulica Stjepana Radića</t>
  </si>
  <si>
    <t>11. Ulica dr. Franje Tuđmana - Ulica Ivana Mažuranića - Ulica Nikole Tesle</t>
  </si>
  <si>
    <t>- 11 vozačkih signalnih grupa,</t>
  </si>
  <si>
    <t xml:space="preserve">- 14 vozačkih detektorskih logika, </t>
  </si>
  <si>
    <t>REKAPITULACIJA - 11. Ulica dr. Franje Tuđmana - Ulica Ivana Mažuranića - Ulica Nikole Tesle</t>
  </si>
  <si>
    <t>13. Ulica Ante Starčevića - Ulica kralja Tvrtka</t>
  </si>
  <si>
    <t>14. Ulica Nikole Šubića Zrinskog - Trg Stjepana Buzolića</t>
  </si>
  <si>
    <t>- 3 pješačkih signalnih grupa,</t>
  </si>
  <si>
    <t>- 6 detektorskih logika za pješačke najavne tipke,</t>
  </si>
  <si>
    <t>REKAPITULACIJA - 14. Ulica Nikole Šubića Zrinskog - Trg Stjepana Buzolića</t>
  </si>
  <si>
    <t>REKAPITULACIJA - 13. Ulica Ante Starčevića - Ulica kralja Tvrtka</t>
  </si>
  <si>
    <t>15. Ulica Nikole Šubića Zrinskog - Ulica Ljudevita Posavskog</t>
  </si>
  <si>
    <t>- 4 vozačkih signalnih grupa,</t>
  </si>
  <si>
    <t>- 5 pješačkih signalnih grupa,</t>
  </si>
  <si>
    <t>- 1 pješačke signalne grupe (treptač),</t>
  </si>
  <si>
    <t>- 10 detektorskih logika za pješačke najavne tipke,</t>
  </si>
  <si>
    <t>REKAPITULACIJA - 15. Ulica Nikole Šubića Zrinskog - Ulica Ljudevita Posavskog</t>
  </si>
  <si>
    <t>16. Ulica Nikole Šubića Zrinskog - Ulica Marka Marulića</t>
  </si>
  <si>
    <t>- 3 vozačkih signalnih grupa,</t>
  </si>
  <si>
    <t>- 2 pješačke signalne grupe (treptač),</t>
  </si>
  <si>
    <t>REKAPITULACIJA - 16. Ulica Nikole Šubića Zrinskog - Ulica Marka Marulića</t>
  </si>
  <si>
    <t>17. Obala kralja Tomislava - Ulica Zrinsko - Frankopanska - Ulica Marka Marulića - Trg kneza Višeslava</t>
  </si>
  <si>
    <t>IZMJEŠTANJE SEMAFORSKE OPREME - SEMAFORSKE LATERNE</t>
  </si>
  <si>
    <t>Izmještanje semaforskih laterni na lokaciju nove nosive konstrukcije.</t>
  </si>
  <si>
    <t>- izrada zbijenog sloja od zemljanog materijala debljine 25 cm u koju se ugrađuju dvije PEHD cijev promjera 100/110 mm</t>
  </si>
  <si>
    <t>REKAPITULACIJA - 17. Obala kralja Tomislava - Ulica Zrinsko - Frankopanska - Ulica Marka Marulića - Trg kneza Višeslava</t>
  </si>
  <si>
    <t>18. Obala kralja Branimira - Ulica II. Zasjedanja ZAVNOH-a - Trg kneza Višeslava</t>
  </si>
  <si>
    <t>Demontaža pješačkih tipkala, utovar i prijevoz na deponij Investitora do 20 km.</t>
  </si>
  <si>
    <t>Demontaža ravnog semaforskog stupa, sa razbijanjem temelja, utovar i prijevoz na skladište investitora. Odvoz viška materijala na deponij investitora.</t>
  </si>
  <si>
    <t>Demontaža konzole, s razbijanjem temelja, utovar i prijevoz na skladište investitora.</t>
  </si>
  <si>
    <t>Dobava, isporuka i ugradnja semaforskog uređaja za ostvarivanje kapaciteta za:</t>
  </si>
  <si>
    <t>- preprogramiranje za vrijeme probnog rada (unutar vremenskog perioda od 90 dana) ukoliko signalni planovi ne udovoljavaju stvarnim prometnim opterećenjima na terenu,</t>
  </si>
  <si>
    <t>REKAPITULACIJA - 18. Obala kralja Branimira - Ulica Zrinsko - II. Zasjedanja ZAVNOH-a - Trg kneza Višeslava</t>
  </si>
  <si>
    <t>REKAPITULACIJA - 1-18.</t>
  </si>
  <si>
    <t>OPĆI UVJETI</t>
  </si>
  <si>
    <t>Izvođač je dužan pridržavati se svih važećih zakona i propisa iz područja gradnje, propisanih ili jednakovrijednih  normi, "Općih tehničkih uvjeta za radove na cestama" (OTU, Zagreb, IGH, izdanje 2001. god.). Ukoliko OTU svojom uputom propisuju korištenje, odnosno postupanje sukladno određenoj normi, naručitelj će prihvatiti jednakovrijednu zamjenjujuću normu ili propis, kako je opisano i u sadržaju općih tehničkih uvjeta. Svi radovi moraju se izvesti solidno i stručno prema važećim propisima i najboljim industrijskim praksama.</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</si>
  <si>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sukladno posebnom propisu. Tako registrirani zahtjevi obvezni su za Izvođača radova, s tim da je za svaku nepredviđenu višu radnju, kojom bi se povećalo ukupne troškove predviđene za izgradnju po ovom troškovniku, prethodno potrebna suglasnost Naručitelja.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</si>
  <si>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</si>
  <si>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Radovi se izvode prema projektu, a u svim slučajevima potrebne izmjene ili dopune projekta ili njegovih dijelova, odluku o tome donosit će se sukladno Ugovoru o građenju, a tu svoju odluku unositi će u građevni dnevnik. Sve izmjene ili dopune projekta, ili njegovih dijelova, za koje se po građevnom dnevniku ne može dokazati da su uslijedile po opisanom postupku, neće se obračunavati ni po privremenom ni po okončanom obračunu.</t>
  </si>
  <si>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 Uključeni su sve vrste radova na izradi i montaži zaštitnih mjera i provizorija, sve vrste radova na montaži opreme, ispitivanja i parametriranja; po završetku svake faze i konačna ispitivanja po završetku svih radova, funkcionalne probe, podešenje i puštanje u pokusni rad ukoliko je predviđen projektom, praćenje pogona i otklanjanje eventualnih nedostataka u jamstvenom roku, dodatni troškovi radne snage (dnevnice, prekovremeni i noćni rad) zbog izvođenja dijela radova u doba isključenog pogona, te svi ostali neimenovani pomoćni radovi i materijal, koji su potrebni za kompletno dovršenje radova po ovom troškovniku.</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</si>
  <si>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Naručitelja. Stavke troškovnika odnose se na definitivno dovršene radove, ispitane po kvaliteti i funkcionalnosti, te preuzete po nadzornoj službi Naručitelja, ukoliko nije u opisu izričito drukčije određeno.</t>
  </si>
  <si>
    <t>Radovi iskolčenja trase i objekata (sva geodetska mjerenja kojima se podaci iz projekata prenose na teren, iskolčenje objekata, profiliranje, obnavljanje i održavanje iskolčenih oznaka na terenu za cjelokupno vrijeme građenja, odnosno do predaje građevine Naručitelju) i izrada projekta izvedenog stanja moraju biti uključeni u jedinične cijene stavaka troškovnika i neće se posebno obračunavati.
Jedinične cijene obuhvaćaju i izradu uputa za rukovanje i održavanje ugrađene opreme i izradu svih protokola o ispitivanju. Uključena je sva dokumentacija i troškovi potrebni za tehnički pregled.</t>
  </si>
  <si>
    <t>Sav materijal i oprema, koju izvođač dobavlja i ugrađuje, mora imati isprave o sukladnosti, u skladu sa važećim zakonima i propisima iz područja gradnje (tvornička ispitivanja, izjave o svojstvima, izjave o sukladnosti i sl.) i uvjerenja o kakvoći u skladu s važećim zakonima i propisima.</t>
  </si>
  <si>
    <t>Izvođačeva je obveza održavanje javnih cesta koje koristi u svrhu građenja te sanacija svih eventualnih oštećenja nastalih korištenjem. Po završetku radova ceste je potrebno dovesti u prvobitno stanje bez prava na naknadu troškova.</t>
  </si>
  <si>
    <t>Izvođač je dužan gradilište održavati čistim, a na kraju radova treba izvesti detaljno čišćenje. Nakon dovršenja gradnje predat će Izvoditelj radova posve uređeno gradilište i okolinu predstavniku Naručitelja uz obveznu prisutnost nadzornog inženjera, a primjedbe dane od strane projektanta imaju istu težinu kao i primjedbe dane od strane nadzornog inženjera Naručitelja.</t>
  </si>
  <si>
    <t>Izvođač je u okviru ugovorene cijene dužan izvršiti koordinaciju radova svih podizvođača na način da omogući kontinuirano odvijanje posla i zaštitu već izvedenih radova. Sva oštećenja nastala na već izvedenim radovima izvođač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</si>
  <si>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Obveza izvođača je na propisan način zbrinuti višak materijala iz iskopa i otpad, a ovi troškovi su uključeni u cijenu radova.</t>
  </si>
  <si>
    <t>Izvođenje privremene regulacije prometa je u obvezi izvođača radova i uključena je u jedinične cijene radova. Na projekte privremene regulacije potrebno je ishoditi sve potrebne suglasnosti nadležnih društava za upravljanje cestom.</t>
  </si>
  <si>
    <t xml:space="preserve">TEHNIČKE KARAKTERISTIKE 
PROIZVODA </t>
  </si>
  <si>
    <t>NAZIV DOKAZA
(popunjava ponuditelj, a dokaz jednakovrijednosti dostavlja u ponudi)</t>
  </si>
  <si>
    <t>NAZIV JEDNAKOVRIJEDNOG PROIZVODA
(popunjava ponuditelj)</t>
  </si>
  <si>
    <t>Sukladno opisu stavke broj 2.1.</t>
  </si>
  <si>
    <t>Sukladno opisu stavke broj 2.2.</t>
  </si>
  <si>
    <t>Sukladno opisu stavke broj 2.4.</t>
  </si>
  <si>
    <t>Sukladno opisu stavke broj 3.1.</t>
  </si>
  <si>
    <t>Sukladno opisu stavke broj 3.4.</t>
  </si>
  <si>
    <t>Sukladno opisu stavke broj 3.6.</t>
  </si>
  <si>
    <t>Sukladno opisu stavke broj 2.6.</t>
  </si>
  <si>
    <t>Sukladno opisu stavke broj 2.16.</t>
  </si>
  <si>
    <t>Sukladno opisu stavke broj 2.3.</t>
  </si>
  <si>
    <t>Sukladno opisu stavke broj 2.7.</t>
  </si>
  <si>
    <t>Sukladno opisu stavke broj 4.1.</t>
  </si>
  <si>
    <t>Sukladno opisu stavke broj 4.4.</t>
  </si>
  <si>
    <t>Sukladno opisu stavke broj 4.5.</t>
  </si>
  <si>
    <t>Sukladno opisu stavke broj 4.8.</t>
  </si>
  <si>
    <t>Sukladno opisu stavke broj 1.1.</t>
  </si>
  <si>
    <t>Sukladno opisu stavke broj 1.4.</t>
  </si>
  <si>
    <t>Sukladno opisu stavke broj 1.5.</t>
  </si>
  <si>
    <t>Sukladno opisu stavke broj 1.8.</t>
  </si>
  <si>
    <t>Sukladno opisu stavke broj 1.9.</t>
  </si>
  <si>
    <t>Sukladno opisu stavke broj 1.10.</t>
  </si>
  <si>
    <t>Sukladno opisu stavke broj 2.12.</t>
  </si>
  <si>
    <t>Sukladno opisu stavke broj 2.13.</t>
  </si>
  <si>
    <t>Sukladno opisu stavke broj 1.3.</t>
  </si>
  <si>
    <t>Sukladno opisu stavke broj 1.2.</t>
  </si>
  <si>
    <t>Sukladno opisu stavke broj 2.10.</t>
  </si>
  <si>
    <t>Sukladno opisu stavke broj 2.8.</t>
  </si>
  <si>
    <t>Sukladno opisu stavke broj 2.11.</t>
  </si>
  <si>
    <t>TEHNIČKE KARAKTERISTIKE 
JEDNAKOVRIJEDNOG PROIZVODA 
(popunjava ponuditelj)</t>
  </si>
  <si>
    <t>Uređaj u izvedbi s ormarom, postoljem, brtvenom pločom i sidrenim vijcima (mehaničke zaštite IP65 ili jednakovrijedno). Ili jednakovrijedno.</t>
  </si>
  <si>
    <t>U stavkama, gdje se radi definiranja tehničkih svojstava i minimalnih tehničkih karakteristika navodi tip ili proizvođač predmeta nabave ponuditelj može ponuditi predmet nabave kao navedeni ili jednakovrijedno. Za stavke gdje se nudi određeni proizvod s dodatkom "ili jednakovrijedno", ponuditelj mora u tehničkim specifikacijama za jednakovrijednost proizvoda navesti naziv, tehničke podatke s karakteristikama proizvoda koji nudi te priložiti dokaze iz kojih će se vidjeti karakteristike jednakovrijednih materijala ili proizvoda koje ponuditelj nudi za stavke troškovnika gdje je ta mogućnost predviđena. Proizvodi koji su u dokumentaciji za nadmetanje navedeni kao primjeri smatraju se ponuđenima ako ponuditelj ne navede nikakve druge proizvode na za to predviđenom mjestu troškovnika predmeta nabave.</t>
  </si>
  <si>
    <t>Ova stavka uključuje i funkcionalnu provjeru uređaja s vanjskom opremom. Ili jednakovrijedno.</t>
  </si>
  <si>
    <t>Ova stavka uključuje i funkcionalnu provjeru uređaja s vanjskom opremom.  Ili jednakovrijedno.</t>
  </si>
  <si>
    <t>Mjerenje atestiranim svjetlotehničkim instrumentom razine intenziteta svjetlosti prema definiranim karakteristikama za LED laterne, u skladu s HRN EN 12368 ili jednakovrijedno, te izdavanje valjanih protokola.</t>
  </si>
  <si>
    <t xml:space="preserve">Dobava, isporuka, ugradnja i spajanje lokalnog uređaja s integracijskih sučeljem (UIS)  za integraciju fiksnih prometnih analitičkih i video detekcijskih kamera sa semaforskim uređajem slijedećih minimalnih karakteristika:                                               
• procesorski uređaj za montažu na DIN šinu s integriranim operativnim sustavom
• uključena softverska aplikacija za procesorski uređaj s integriranim web sučeljem, za prihvat meta podataka s fiksnih prometnih analitičkih i video detekcijskih kamera i aktivaciju digitalnih izlaza te mogućnost logičkog povezivanja pojedinačne virtualne petlje video detekcijskog uređaja s pojedinačnim digitalnim izlazom putem integrirane softverske aplikacije. Mogućnost prikaza video streama s prikazom statusa virtualnih petlji
• integrirano 100Mb Ethernet i USB A sučelje te mikro HDMI sučelje na procesorskom uređaju
• ESD zaštita procesorskog uređaja 4kV / 8kV sukladno EN 61131-2 ili jednakovrijedno
• uključen izlazni modul s 16 digitalnih izlaza (u izvedbi kao samostalan modul povezan na komunikacijsku sabirnicu procesorskog uređaja predviđen za montažu na DIN šinu ili u izvedbi kao sastavni dio procesorskog uređaja), galvanski izoliranih od sistemske sabirnice, individualno konfigurabilnih kao direktni digitalni izlazi (engl. high-side / push-pull drivers)
• maksimalna struja po izlazu 500 mA (engl. high-side mode), 100mA (engl. push-pull mode)
</t>
  </si>
  <si>
    <t>• mogućnost alarmiranja u slučaju termalnog isključenja ili kratkog spoja izlaza (individualno za svaki izlaz)                                                     zaštita izlaza od kratkog spoja, preopterećenja sukladno EN 61131-2 ili jednakovrijedno
• napajanje od 12-24VDC
• radna temperatura: -30°C do +55°C. Ili jednakovrijedno.</t>
  </si>
  <si>
    <t>INVESTITOR: Grad Zadar. Narodni trg 1, 23000 Zadar, OIB:09933651854                                                                           GRAĐEVINA:  Koridori ulica i semaforizirana raskrižja u Zadru                                                                                                                 ZAJEDNIČKA OZNAKA PROJEKTA: 14/00212020/0009   RAZINA PROJEKTA: IZVEDBENI PROJEKT</t>
  </si>
  <si>
    <t>MAPA: MAPA 2 – KOMUNIKACIJSKI SUSTAV                                                                           OZNAKA MAPE: TD-14-20</t>
  </si>
  <si>
    <t xml:space="preserve"> Zagreb, listopad 2020.</t>
  </si>
  <si>
    <t>STRUKOVNA ODREDNICA PROJEKTA: ELEKTROTEHNIČKI PROJEKT</t>
  </si>
  <si>
    <t>R.br.</t>
  </si>
  <si>
    <t>Opis</t>
  </si>
  <si>
    <t>Jedinica mjere</t>
  </si>
  <si>
    <t>Količina</t>
  </si>
  <si>
    <t>Jedinična cijena [kn]</t>
  </si>
  <si>
    <t>Ukupna cijena [kn]</t>
  </si>
  <si>
    <t xml:space="preserve">Komunikacijska infrastruktura lokacije 1 - raskrižje Zagrebačka / Jadranska / A. Starčevića </t>
  </si>
  <si>
    <t>1.1</t>
  </si>
  <si>
    <t>Oprema i ugradnja</t>
  </si>
  <si>
    <t xml:space="preserve">Dobava, isporuka, ugradnja i spajanje industrijskog mrežnog preklopnika (8 PoE portova) slijedećih minimalnih karakteristika:                                     
• 2 x 100/1000X SFP ili jednakovrijedno
• 2 x Ethernet priključnica RJ45, 10/100/1000T ili jednakovrijedno
• 8 x PoE Ethernet priključnica RJ45, 10/100/1000T ili jednakovrijedno
• podržani protokoli: IEEE802.1D-2004, Spanning Tree  Protocol; IEEE802.1p, Class of Service; IEEE802.1Q, VLAN Tagging; IEEE802.1s, Multiple Spanning Tree Protocol; IEEE802.1w, Rapid Spanning Tree Protocol; IEEE802.1X, Authentication; IEEE802.3ad, Port Trunk with LACP; IEEE802.3x, Flow Control; IEEE802.3z, 1000BaseSX/LX ili jednakovrijedno
• filteri ethernet aplikacije: 802.1Q VLAN, IGMP v1/v2/v3, MAC/protocol-based VLAN ili jednakovrijedno
• upravljanje: Back Pressure Flow Control, Console, Telnet, Web browser, SNMPv1/v2c ili jednakovrijedno
• protokoli redundancije: Link Aggregation IEEE 802.3ad LACP/static trunk ili jednakovrijedno
• sigurnost: SSH, TLS, SNMP v3 ili jednakovrijedno
• ulazni napon: od 48 do 56 VDC ili jednakovrijedno
• PoE izlazna snaga: 240 W ili jednakovrijedno
• podržane zaštite: zaštita od elektrostatičkog  izboja
• radna temperatura: -30 °C do +60 °C
</t>
  </si>
  <si>
    <t xml:space="preserve"> </t>
  </si>
  <si>
    <t xml:space="preserve">Dobava, isporuka, ugradnja i spajanje industrijskog mrežnog preklopnika (16 PoE portova) slijedećih minimalnih karakteristika:                                     
• 2 x 100/1000X SFP ili jednakovrijedno
• 2 x Ethernet priključnica RJ45, 10/100/1000T ili jednakovrijedno
• 16 x PoE Ethernet priključnica RJ45, 10/100/1000T ili jednakovrijedno
• podržani protokoli: IEEE802.1D-2004, Spanning Tree Protocol; IEEE802.1p, Class of Service; IEEE802.1Q, VLAN Tagging; IEEE802.1s, Multiple Spanning Tree Protocol; IEEE802.1w, Rapid Spanning Tree Protocol; IEEE802.1X, Authentication; IEEE802.3ad, Port Trunk with LACP; IEEE802.3x, Flow Control; IEEE802.3z, 1000BaseSX/LX/FX ili jednakovrijedno
• filteri ethernet aplikacije: 802.1Q VLAN, GVRP, IGMP v1/v2/v3, MAC/protocol-based VLAN ili jednakovrijedno
• upravljanje: Back Pressure Flow Control, Console, Telnet, Web browser, SNMPv1/v2c ili jednakovrijedno
• protokoli redundancije: Link Aggregation IEEE 802.3ad LACP/static trunk ili jednakovrijedno
• sigurnost: SSH, SSL, SNMP v3 ili jednakovrijedno
• ulazni napon: od 48 do 56 VDC ili jednakovrijedno
• PoE izlazna snaga: 320 W ili jednakovrijedno
• podržane zaštite: zaštita od elektrostatičkog  izboja
• radna temperatura: -30 °C do +60 °C
</t>
  </si>
  <si>
    <t xml:space="preserve">Dobava, isporuka, ugradnja i spajanje industrijskog napajača 24VDC/ 240W ili jednakovrijedno, montaža na montažnu šinu, osigurač
</t>
  </si>
  <si>
    <t xml:space="preserve">Dobava, isporuka, ugradnja i spajanje industrijskog napajača 48VDC/ 480W ili jednakovrijedno, montaža na montažnu šinu, osigurač
</t>
  </si>
  <si>
    <t xml:space="preserve">Dobava, isporuka, ugradnja i spajanje odgovarajućeg single mode SFP optičkog modula slijedećih minimalnih karakteristika:
• vlakno: jednomodno
• tip konektora: LC ili jednakovrijedno
• maksimalna udaljenost: 20km
• 1000BASE-LX ili jednakovrijedno
• valna duljina: 1310 nm ili jednakovrijedno
• Podrška za DDM ili jednakovrijedno
• radna temperatura: -30 °C do +60 °C
• kompatibilno i od istoga proizvođača kao i ponuđeni industrijski mrežni preklopnici </t>
  </si>
  <si>
    <t>Dobava, isporuka, ugradnja i spajanje samostojećeg komunikacijskog ormara (za ugradnju na tlu) za smještaj svih aktivnih elemenata slijedećih minimalnih karakteristika:                                               
• ormar predviđen za vanjske uvjete rada                                                                                  
• ugrađena montažna šina
• ugrađen prekidač (B16A)
• ugrađen PVC perforirani kanal za provod kabela internog ožičenja
• uključena montažna ploča
• uključen prihvat za montažu na tlo i odgovarajući temelj ili postolje ormara  
NAPOMENA: Ormar se instalira na tlu u blizini stupa na kojem je smještena videonadzorna oprema te mora imati sve potrebne spojne i izolacijske materijale za pravilnu instalaciju. Ormar na sebi mora imati naljepnicu upozorenja zbog opasnosti od strujnog udara prilikom neovlaštenog i nestručnog otvaranja ormara.</t>
  </si>
  <si>
    <t>Ukupno oprema i ugradnja komunikacijske infrastrukture za lokaciju 1:</t>
  </si>
  <si>
    <t>Komunikacijska infrastruktura lokacije 1</t>
  </si>
  <si>
    <t>1.2</t>
  </si>
  <si>
    <t>Instalacije</t>
  </si>
  <si>
    <t xml:space="preserve">Dobava, isporuka, polaganje i uvlačenje signalnog kabela pogodnog za vanjsko polaganje za međusobno povezivanje aktivne mrežne opreme.
(FTP cat.6) ili jednakovrijedno.
</t>
  </si>
  <si>
    <t>kpl</t>
  </si>
  <si>
    <r>
      <t>Dobava, isporuka, polaganje i uvlačenje kabela za napajanje komunikacijskog ormara s odgovarajućim cijevima za zaštitu kabela (od razvodnog ormara semaforske instalacije do spojnog mjesta s prekidačem unutar komunikacijskog ormara).  
(NYY-J 3x10 mm</t>
    </r>
    <r>
      <rPr>
        <vertAlign val="superscript"/>
        <sz val="8"/>
        <rFont val="Arial"/>
        <family val="2"/>
        <charset val="238"/>
      </rPr>
      <t>2</t>
    </r>
    <r>
      <rPr>
        <sz val="8"/>
        <rFont val="Arial"/>
        <family val="2"/>
      </rPr>
      <t xml:space="preserve">) ili jednakovrijedno.
</t>
    </r>
  </si>
  <si>
    <t>m</t>
  </si>
  <si>
    <t xml:space="preserve">Dobava, isporuka i ugradnja odgovarajuće savitljive rebraste instalacijske cijevi  vanjskog promjera 16 mm sa svim montažnim priborom i materijalom.
</t>
  </si>
  <si>
    <t xml:space="preserve">Dobava, isporuka i ugradnja metalne plastificirane cijevi promjera 16mm za provod instalacije prema komunikacijskom ormaru s uključenim svim potrebnim uvodnicama, spojnicama, priborom za montažu i uzemljenjem.
</t>
  </si>
  <si>
    <t>Dobava, isporuka i spajanje metalne pričvrsne trake zajedno s pričvrsnim kopčama za traku za prihvat bravarskog prilagodnika kamera na odgovarajući stup i/ili konzolu.</t>
  </si>
  <si>
    <t xml:space="preserve">Dobava, isporuka i spajanje odgovarajućih mikroutikača (RJ45) na pozicijama kamera i mrežne opreme.
</t>
  </si>
  <si>
    <t xml:space="preserve">Dobava, isporuka i polaganje u rov (između komunikacijskog ormara i pripadajućeg DTK zdenca) cijevi PEHD 50 mm za zaštitu priključnog 24-nitnog svjetlovodnog SM kabela s uključenim svim potrebnim uvodnicama i spojnim elementima.
</t>
  </si>
  <si>
    <t>Dobava, isporuka i polaganje u rov (između komunikacijskog ormara i pozicija na kojima je smještena nadzorna i detekcijska oprema) odgovarajuće cijevi PEHD 100mm za zaštitu FTP cat.6 kabela koji služi za spajanje kamera s aktivnom mrežnom opremom s uključenim svim potrebnim uvodnicama i spojnim elementima</t>
  </si>
  <si>
    <t xml:space="preserve">Dobava, isporuka i polaganje priključnog 24-nitnog svjetlovodnog SM kabela za povezivanje preklopnika unutar komunikacijskog ormara sa SM svjetlovodnim kabelom okosnice te izrada odgovarajuće spojnice unutar montažnog DTK zdenca (spajanje/varenje 4 niti priključnog 24-nitnog svjetlovodnog SM kabela na 4 niti 72-nitnog svjetlovodnog SM kabela okosnice uz zaštitu spoja i s uključenim spojnim i potrošnim materijalom uz ispitivanje kvalitete linije po svakoj niti nakon varenja. Otvaranje i zatvaranje zdenca te ishođenje po potrebi suglasnosti koje prethode radovima. U cijenu uključene sve potrebne spojnice i splice kazete s pripadajućim pig tail-ovima.
Višak niti koji se neće koristiti prilikom spajanja na aktivnu mrežnu opremu potrebno je adekvatno pozicionirati, kako bi se prema potrebi omogućilo naknadno spajanje novih niti. Predvidjeti servisne petlje.
</t>
  </si>
  <si>
    <t xml:space="preserve">Sitni nespecificirani spojni i montažni materijal.
</t>
  </si>
  <si>
    <t>Ukupno instalacije komunikacijske infrastrukture za lokaciju 1:</t>
  </si>
  <si>
    <t>1.3</t>
  </si>
  <si>
    <t>Radovi</t>
  </si>
  <si>
    <t xml:space="preserve">Radovi na komunikacijskom ormaru:
• komplet sa svim potrebnim montažnim radovima i materijalom
• ormar mora biti radionički ožićen za potrebe osiguravanja signale komunikacije i napajanja aktivne opreme smještene u ormaru,  stavljanje elemenata za označavanje s tiskanim ispisom oznaka i označavanjem perforiranog kanala i svakog priključnog mjesta (oznake moraju biti otporne na prašinu i vlagu). </t>
  </si>
  <si>
    <t xml:space="preserve">Nabacivanje niti priključnog 24-nitnog svjetlovodnog SM kabela na splice kazetu, spajanje niti na odgovarajuće SFP optičke module te prespajanje na preklopnik. Stavljanje elemenata za označavanje s tiskanim ispisom oznaka (oznake moraju biti otporne na prašinu i vlagu).
</t>
  </si>
  <si>
    <t xml:space="preserve">Programiranje rada mrežnog preklopnika, podešavanje IP adresa, podešavanje sigurnosti na portovima te podešavanje prstenaste konfiguracije.
</t>
  </si>
  <si>
    <t xml:space="preserve">Izrada rupa u stupu javne rasvjete i/ili novom stupu i/ili semaforskoj konzoli za priključne kabele kamera i komunikacijskih uređaja.
• za uvodnicu s urezivanjem navoja
• zaštita rupa tekućim cinkom - korocink, bojanje u baznoj boji stupa i/ili konzole
• zaštita od prodora vode u stup i/ili konzolu
NAPOMENA: Prije početka radova potrebno je dobiti suglasnost od nadležnih tijela kako bi se mogli izvoditi radovi na stupu javne rasvjete i/ili semaforskoj konzoli.
</t>
  </si>
  <si>
    <t xml:space="preserve">Izrada rova između komunikacijskog ormara i pripadajućeg DTK zdenca.
NAPOMENA: U sklopu radova obuhvatiti sav potreban dovoz i odvoz materijala, rezanja, iskapanja, izrade posteljica, nasipavanja, postavljanje trake upozorenja, propisno označavanje i zaštita područja iskopa i pozicije cijevi (npr. PVC štitnik, PVC traka), zatrpavanja te nabijanja, skidanje asfalta po potrebi te sanaciju asfalta, čiščenje, odvoženje otpada te dovođenje gradilišta u prvotno stanje i potrebnu dokumentaciju izvedenog stanja. Po potrebi izrada privremenih prijelaza za vozila od čeličnih ploča.
</t>
  </si>
  <si>
    <t xml:space="preserve">Izrada rova između komunikacijskog ormara i pozicija na kojima je smještena nadzorna i senzorska oprema.
NAPOMENA: U sklopu radova obuhvatiti sav potreban dovoz i odvoz materijala, rezanja, iskapanja, izrade posteljica, nasipavanja, postavljanje trake upozorenja, propisno označavanje i zaštita područja iskopa i pozicije cijevi (npr. PVC štitnik, PVC traka), zatrpavanja te nabijanja, skidanje asfalta po potrebi te sanaciju asfalta, čiščenje, odvoženje otpada te dovođenje gradilišta u prvotno stanje i potrebnu dokumentaciju izvedenog stanja. Po potrebi izrada privremenih prijelaza za vozila od čeličnih ploča.
</t>
  </si>
  <si>
    <t xml:space="preserve">Povezivanje lokacije (komunikacijskog ormara) na napajanje sa semaforskog ormara i ispitivanjem izvedene instalacije po svim pravilima struke i važećim propisima uključujući zaštitne cijevi za napojni kabel te izvođenje zaštitnog uzemljenja i sav spojni i prespojni materijal. 
NAPOMENA: Prije priključenja na napajanje potrebno je ishoditi potrebne suglasnosti od nadležnih tijela.
</t>
  </si>
  <si>
    <t xml:space="preserve">Ispitivanje el. instalacije od strane ovlaštene tvrtke sa izdavanjem izvješća (sukladno HRN EN 60364-6) ili jednakovrijedno.
</t>
  </si>
  <si>
    <t xml:space="preserve">Ispitivanje instalacije slabe struje s izradom ispitnog izvješća (po linku)
</t>
  </si>
  <si>
    <t xml:space="preserve">Najam auto košare za rad na visini (po danu)
</t>
  </si>
  <si>
    <t>dan</t>
  </si>
  <si>
    <t>Ukupno radovi na komunikacijskoj infrastrukturi za lokaciju 1:</t>
  </si>
  <si>
    <t>SVEUKUPNO KOMUNIKACIJSKA INFRASTRUKTURA ZA LOKACIJU 1:</t>
  </si>
  <si>
    <t>Komunikacijska infrastruktura lokacije 2 - raskrižje A. Starčevića / Stadionska/ P. Skoka</t>
  </si>
  <si>
    <t>2.1</t>
  </si>
  <si>
    <t>Ukupno oprema i ugradnja komunikacijske infrastrukture za lokaciju 2:</t>
  </si>
  <si>
    <t>Komunikacijska infrastruktura lokacije 2</t>
  </si>
  <si>
    <t>2.2</t>
  </si>
  <si>
    <t>Ukupno instalacije komunikacijske infrastrukture za lokaciju 2:</t>
  </si>
  <si>
    <t>2.3</t>
  </si>
  <si>
    <t>Ukupno radovi na komunikacijskoj infrastrukturi za lokaciju 2:</t>
  </si>
  <si>
    <t>SVEUKUPNO KOMUNIKACIJSKA INFRASTRUKTURA ZA LOKACIJU 2:</t>
  </si>
  <si>
    <t>Komunikacijska infrastruktura lokacije 3 - raskrižje A. Starčevića / F. Lisice</t>
  </si>
  <si>
    <t>3.1</t>
  </si>
  <si>
    <t>Ukupno oprema i ugradnja komunikacijske infrastrukture za lokaciju 3:</t>
  </si>
  <si>
    <t>Komunikacijska infrastruktura lokacije 3</t>
  </si>
  <si>
    <t>3.2</t>
  </si>
  <si>
    <t>Ukupno instalacije komunikacijske infrastrukture za lokaciju 3:</t>
  </si>
  <si>
    <t>3.3</t>
  </si>
  <si>
    <t>Ukupno radovi na komunikacijskoj infrastrukturi za lokaciju 3:</t>
  </si>
  <si>
    <t>SVEUKUPNO KOMUNIKACIJSKA INFRASTRUKTURA ZA LOKACIJU 3:</t>
  </si>
  <si>
    <t>Komunikacijska infrastruktura lokacije 4 - raskrižje A. Starčevića / V.Mačeka / Dr. Franje Tuđmana</t>
  </si>
  <si>
    <t>4.1</t>
  </si>
  <si>
    <t xml:space="preserve">Dobava, isporuka, ugradnja i spajanje industrijskog mrežnog preklopnika (16 PoE portova) slijedećih minimalnih karakteristika:                                     
• 2 x 100/1000X SFP
• 2 x Ethernet priključnica RJ45, 10/100/1000T
• 16 x PoE Ethernet priključnica RJ45, 10/100/1000T
• podržani protokoli: IEEE802.1D-2004, Spanning Tree Protocol; IEEE802.1p, Class of Service; IEEE802.1Q, VLAN Tagging; IEEE802.1s, Multiple Spanning Tree Protocol; IEEE802.1w, Rapid Spanning Tree Protocol; IEEE802.1X, Authentication; IEEE802.3ad, Port Trunk with LACP; IEEE802.3x, Flow Control; IEEE802.3z, 1000BaseSX/LX/FX
• filteri ethernet aplikacije: 802.1Q VLAN, GVRP, IGMP v1/v2/v3, MAC/protocol-based VLAN
• upravljanje: Back Pressure Flow Control, Console, Telnet, Web browser, SNMPv1/v2c
• protokoli redundancije: Link Aggregation IEEE 802.3ad LACP/static trunk
• sigurnost: SSH, SSL, SNMP v3
• ulazni napon: od 48 do 56 VDC
• PoE izlazna snaga: 320 W
• podržane zaštite: zaštita od elektrostatičkog  izboja
• radna temperatura: -30 °C do +60 °C
</t>
  </si>
  <si>
    <t>Ukupno oprema i ugradnja komunikacijske infrastrukture za lokaciju 4:</t>
  </si>
  <si>
    <t>Komunikacijska infrastruktura lokacije 4</t>
  </si>
  <si>
    <t>4.2</t>
  </si>
  <si>
    <t>Ukupno instalacije komunikacijske infrastrukture za lokaciju 4:</t>
  </si>
  <si>
    <t>4.3</t>
  </si>
  <si>
    <t>Ukupno radovi na komunikacijskoj infrastrukturi za lokaciju 4:</t>
  </si>
  <si>
    <t>SVEUKUPNO KOMUNIKACIJSKA INFRASTRUKTURA ZA LOKACIJU 4:</t>
  </si>
  <si>
    <t xml:space="preserve">Komunikacijska infrastruktura lokacije 5 - raskrižje Dr. Franje Tuđmana / Put Murvice </t>
  </si>
  <si>
    <t>5.1</t>
  </si>
  <si>
    <t>Ukupno oprema i ugradnja komunikacijske infrastrukture za lokaciju 5:</t>
  </si>
  <si>
    <t>Komunikacijska infrastruktura lokacije 5</t>
  </si>
  <si>
    <t>5.2</t>
  </si>
  <si>
    <t>Ukupno instalacije komunikacijske infrastrukture za lokaciju 5:</t>
  </si>
  <si>
    <t>5.3</t>
  </si>
  <si>
    <t>Ukupno radovi na komunikacijskoj infrastrukturi za lokaciju 5:</t>
  </si>
  <si>
    <t>SVEUKUPNO KOMUNIKACIJSKA INFRASTRUKTURA ZA LOKACIJU 5:</t>
  </si>
  <si>
    <t>Komunikacijska infrastruktura lokacije 6 - raskrižje Dr. Franje Tuđmana / Put Stanova / Polačišće</t>
  </si>
  <si>
    <t>6.1</t>
  </si>
  <si>
    <t>Ukupno oprema i ugradnja komunikacijske infrastrukture za lokaciju 6:</t>
  </si>
  <si>
    <t>Komunikacijska infrastruktura lokacije 6</t>
  </si>
  <si>
    <t>6.2</t>
  </si>
  <si>
    <t>Ukupno instalacije komunikacijske infrastrukture za lokaciju 6:</t>
  </si>
  <si>
    <t>6.3</t>
  </si>
  <si>
    <t>Ukupno radovi na komunikacijskoj infrastrukturi za lokaciju 6:</t>
  </si>
  <si>
    <t>SVEUKUPNO KOMUNIKACIJSKA INFRASTRUKTURA ZA LOKACIJU 6:</t>
  </si>
  <si>
    <t>Komunikacijska infrastruktura lokacije 7 - raskrižje Dr. F. Tuđmana / Zasjedanja ZAVNOH-a</t>
  </si>
  <si>
    <t>7.1</t>
  </si>
  <si>
    <t>Ukupno oprema i ugradnja komunikacijske infrastrukture za lokaciju 7:</t>
  </si>
  <si>
    <t>Komunikacijska infrastruktura lokacije 7</t>
  </si>
  <si>
    <t>7.2</t>
  </si>
  <si>
    <t>Ukupno instalacije komunikacijske infrastrukture za lokaciju 7:</t>
  </si>
  <si>
    <t>7.3</t>
  </si>
  <si>
    <t>Ukupno radovi na komunikacijskoj infrastrukturi za lokaciju 7:</t>
  </si>
  <si>
    <t>SVEUKUPNO KOMUNIKACIJSKA INFRASTRUKTURA ZA LOKACIJU 7:</t>
  </si>
  <si>
    <t>Komunikacijska infrastruktura lokacije 8 - raskrižje Dr.F.Tuđmana / 112.brigade ZNG</t>
  </si>
  <si>
    <t>8.1</t>
  </si>
  <si>
    <t>Ukupno oprema i ugradnja komunikacijske infrastrukture za lokaciju 8:</t>
  </si>
  <si>
    <t>Komunikacijska infrastruktura lokacije 8</t>
  </si>
  <si>
    <t>8.2</t>
  </si>
  <si>
    <t>Ukupno instalacije komunikacijske infrastrukture za lokaciju 8:</t>
  </si>
  <si>
    <t>8.3</t>
  </si>
  <si>
    <t>Ukupno radovi na komunikacijskoj infrastrukturi za lokaciju 8:</t>
  </si>
  <si>
    <t>SVEUKUPNO KOMUNIKACIJSKA INFRASTRUKTURA ZA LOKACIJU 8:</t>
  </si>
  <si>
    <t>Komunikacijska infrastruktura lokacije 9 - raskrižje Dr. F.Tuđmana / B. Jelačića</t>
  </si>
  <si>
    <t>9.1</t>
  </si>
  <si>
    <t>Ukupno oprema i ugradnja komunikacijske infrastrukture za lokaciju 9:</t>
  </si>
  <si>
    <t>Komunikacijska infrastruktura lokacije 9</t>
  </si>
  <si>
    <t>9.2</t>
  </si>
  <si>
    <t>Ukupno instalacije komunikacijske infrastrukture za lokaciju 9:</t>
  </si>
  <si>
    <t>9.3</t>
  </si>
  <si>
    <t>Ukupno radovi na komunikacijskoj infrastrukturi za lokaciju 9:</t>
  </si>
  <si>
    <t>SVEUKUPNO KOMUNIKACIJSKA INFRASTRUKTURA ZA LOKACIJU 9:</t>
  </si>
  <si>
    <t>Komunikacijska infrastruktura lokacije 10 - raskrižje Dr. F. Tuđmana / S. Radića</t>
  </si>
  <si>
    <t>10.1</t>
  </si>
  <si>
    <t>Ukupno oprema i ugradnja komunikacijske infrastrukture za lokaciju 10:</t>
  </si>
  <si>
    <t>Komunikacijska infrastruktura lokacije 10</t>
  </si>
  <si>
    <t>10.2</t>
  </si>
  <si>
    <t>Ukupno instalacije komunikacijske infrastrukture za lokaciju 10:</t>
  </si>
  <si>
    <t>10.3</t>
  </si>
  <si>
    <t>Ukupno radovi na komunikacijskoj infrastrukturi za lokaciju 10:</t>
  </si>
  <si>
    <t>SVEUKUPNO KOMUNIKACIJSKA INFRASTRUKTURA ZA LOKACIJU 10:</t>
  </si>
  <si>
    <t>Komunikacijska infrastruktura lokacije 11 - raskrižje Dr. F. Tuđmana / N..Tesle / I.Mažuranića</t>
  </si>
  <si>
    <t>11.1</t>
  </si>
  <si>
    <t>Ukupno oprema i ugradnja komunikacijske infrastrukture za lokaciju 11:</t>
  </si>
  <si>
    <t>Komunikacijska infrastruktura lokacije 11</t>
  </si>
  <si>
    <t>11.2</t>
  </si>
  <si>
    <t>Ukupno instalacije komunikacijske infrastrukture za lokaciju 11:</t>
  </si>
  <si>
    <t>11.3</t>
  </si>
  <si>
    <t>Ukupno radovi na komunikacijskoj infrastrukturi za lokaciju 11:</t>
  </si>
  <si>
    <t>SVEUKUPNO KOMUNIKACIJSKA INFRASTRUKTURA ZA LOKACIJU 11:</t>
  </si>
  <si>
    <t>Komunikacijska infrastruktura lokacije 13 - raskrižje A. Starčevića / V.Mačeka / Dr. Franje Tuđmana</t>
  </si>
  <si>
    <t>13.1</t>
  </si>
  <si>
    <t>Ukupno oprema i ugradnja komunikacijske infrastrukture za lokaciju 13:</t>
  </si>
  <si>
    <t>Komunikacijska infrastruktura lokacije 13</t>
  </si>
  <si>
    <t>13.2</t>
  </si>
  <si>
    <t>Ukupno instalacije komunikacijske infrastrukture za lokaciju 13:</t>
  </si>
  <si>
    <t>13.3</t>
  </si>
  <si>
    <t>Ukupno radovi na komunikacijskoj infrastrukturi za lokaciju 13:</t>
  </si>
  <si>
    <t>SVEUKUPNO KOMUNIKACIJSKA INFRASTRUKTURA ZA LOKACIJU 13:</t>
  </si>
  <si>
    <t>Komunikacijska infrastruktura lokacije 14 - raskrižje A. Starčevića / Zrinskog / Buzolića</t>
  </si>
  <si>
    <t>14.1</t>
  </si>
  <si>
    <t xml:space="preserve">• mogućnost kreiranja višestrukih streamova, 
• podrška za slijedeće protokole: TCP/IP, HTTP, HTTPS, FTP, DNS, DDNS, RTP, RTSP, RTCP, NTP, IPv6, UDP 
• sučelje za integraciju (API ili SDK)
• komunikacijsko sučelje: RJ45 10/100 Mb
• minimalno 1 alarmni ulaz i 1 alarmni izlaz
• smještaj kamere u kućište za vanjske uvjete rada, stupanj zaštite IP66, otpornost kućišta na udarce IK10
• radna temperatura: -30°C do 55°C
• napajanje PoE (802.3at, class4) ili 24V DC (s uključenim napajačem ukoliko nije podržano napajanje putem ponuđenog mrežnog preklopnika
</t>
  </si>
  <si>
    <t>Dobava, isporuka, ugradnja i spajanje multisenzorske kamere slijedećih minimalnih karakteristika:                                               
• CMOS slikovni senzor s progresivnom tehnologijom skeniranja
• dan/noć funkcionalnosti s integriranim infracrvenim filtrom (engl. IR cut filter),
• integrirana četiri kamerna modula s mogućnošću pokrivanja područja od 360˚
• motorizirane varifokalne leće za svaki kamerni modul u rasponu 4 – 9mm /F1.2 ili širem
• podrška za DC auto iris ili P-iris
• podržana rezolucija po kamernom modulu minimalno: 2560 x 1920, ukupno minimalno 4x (2560 x 1920)
• podržane kompresijske metode: H.265, H.264,
• učestalost (engl. Framerate) najmanje 25 fps pri 2560 x 1920 (5MP)
• minimalna iluminacija: kolor mod: 0.07 Lux/F1.2, crno bijeli mod: 0.007 Lux/F1.2
• podrška za široki dinamički spektar (engl. WDR) minimalno 120dB</t>
  </si>
  <si>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sabotaže na kamerom (engl. tampering), detekcija defokusiranja, detekcija magle, detekcija smjera kretanja, detekcija zadržavanja u definiranoj zoni (engl. loitering), detekcija presijecanja virtualne linije, detekcija ulaska i izlaska iz zone, detekcija kretanja
 • sučelje za integraciju (API ili SDK ili ONVIF integracija)
• podržani protokoli: TCP/IP, HTTP, HTTPS, FTP, DNS, DDNS, RTP, RTSP, RTCP, SMTP, SNMP, IGMP, 802.1X, QoS, NTP, IPv6, UDP 
• integrirano 100Mb Ethernet  sučelje (RJ45)
• mogućnost ručnog podešavanja usmjerenja pojedinačnog kamernog modula (okretno, nagibnog kretanja i rotacije)
• smještaj kamere u kućište za vanjske uvjete rada, mehanički stupanj zaštite IP66, otpornost kućišta na udarce IK10
• radna temperatura: -30°C do +55°C
• napajanje 12VDC ili HPoE (s uključenim napajačem ukoliko nije podržano napajanje putem ponuđenog mrežnog preklopnika)</t>
  </si>
  <si>
    <t xml:space="preserve">Dobava, isporuka i ugradnja bravarskog prilagodnika za montažu na stup i/ili semafor fiksne prometne analitičke kamere
</t>
  </si>
  <si>
    <t xml:space="preserve">Dobava, isporuka i ugradnja bravarskog prilagodnika za montažu na stup i/ili semafor multisenzorske kamere
</t>
  </si>
  <si>
    <t xml:space="preserve">Dobava, isporuka, ugradnja i spajanje lokalnog uređaja s integracijskih sučeljem (UIS)  za integraciju fiksnih prometnih analitičkih i video detekcijskih kamera sa semaforskim uređajem slijedećih minimalnih karakteristika:                                               
• procesorski uređaj za montažu na DIN šinu s integriranim operativnim sustavom
• uključena softverska aplikacija za procesorski uređaj s integriranim web sučeljem, za prihvat meta podataka s fiksnih prometnih analitičkih i video detekcijskih kamera i aktivaciju digitalnih izlaza te mogućnost logičkog povezivanja pojedinačne virtualne petlje video detekcijskog uređaja s pojedinačnim digitalnim izlazom putem integrirane softverske aplikacije. Mogućnost prikaza video streama s prikazom statusa virtualnih petlji
• integrirano 100Mb Ethernet i USB A sučelje te mikro HDMI sučelje na procesorskom uređaju
• ESD zaštita procesorskog uređaja 4kV / 8kV sukladno EN 61131-2
• uključen izlazni modul s 16 digitalnih izlaza (u izvedbi kao samostalan modul povezan na komunikacijsku sabirnicu procesorskog uređaja predviđen za montažu na DIN šinu ili u izvedbi kao sastavni dio procesorskog uređaja), galvanski izoliranih od sistemske sabirnice, individualno konfigurabilnih kao direktni digitalni izlazi (engl. high-side / push-pull drivers)
• maksimalna struja po izlazu 500 mA (engl. high-side mode), 100mA (engl. push-pull mode)
• mogućnost alarmiranja u slučaju termalnog isključenja ili kratkog spoja izlaza (individualno za svaki izlaz)
• zaštita izlaza od kratkog spoja, preopterećenja sukladno EN 61131-2
• napajanje od 12-24VDC
• radna temperatura: -30°C do +55°C
</t>
  </si>
  <si>
    <t xml:space="preserve">Dobava, isporuka, ugradnja i spajanje uređaja za nadzor  komunikacijskog ormara slijedećih minimalnih karakteristika:                                               
• četiri ulaza za beznaponske kontaktne davače
• dva relejna izlaza ili dva OC (open collector) izlaza 
• mogućnost prihvata standardnog wiegand čitača (26 bit)
• uređaj mora biti isporučen sa digitalnim detektorom temperature (integriran ili eksterni spojen na uređaj) 
• integriran detektor udarca sa mogućnošću detekcije po minimalno tri osi (shock detektor)
• interna memorija za pohranu barem 500 kartica i zadnjih 500 događaja (offline mod)
• komunikacijsko sučelje: 10 Mbit/s Ethernet priključak
• radna temperatura: od -30°C do +55°C
</t>
  </si>
  <si>
    <t xml:space="preserve">Dobava, isporuka i ugradnja magnetskog kontakta za nadzor statusa vrata vanjskog komunikacijskog ormara slijedećih minimalnih karakteristika:
• površinska montaža
• metalno kućište
• oklopljeni kabel
</t>
  </si>
  <si>
    <t xml:space="preserve">Dobava, isporuka, ugradnja i spajanje sirene za alarmiranje pokušaja sabotaže nad vanjskim komunikacijskim ormarom slijedećih minimalnih karakteristika:
• glasnoća: 100 dB/m
• plastično kućište
• tamper zaštita od nasilnog otvaranja
</t>
  </si>
  <si>
    <r>
      <t>Dobava, isporuka, ugradnja i spajanje čitača beskontaktnih kartica slijedećih minimalnih karakteristika:
• radna frekvencija: 13.56 MHz
• zaštićena komunikacija između čitača i kartice
• wiegand sučelje
• polikarbonantno kućište za vanjske uvjete rada
• radna temperatura: -30°C do +60</t>
    </r>
    <r>
      <rPr>
        <sz val="8"/>
        <rFont val="Calibri"/>
        <family val="2"/>
        <charset val="238"/>
      </rPr>
      <t>⁰</t>
    </r>
    <r>
      <rPr>
        <sz val="8"/>
        <rFont val="Arial"/>
        <family val="2"/>
      </rPr>
      <t xml:space="preserve">C
</t>
    </r>
  </si>
  <si>
    <t>Ukupno oprema i ugradnja komunikacijske infrastrukture za lokaciju 14:</t>
  </si>
  <si>
    <t>Komunikacijska infrastruktura lokacije 14</t>
  </si>
  <si>
    <t>14.2</t>
  </si>
  <si>
    <t>Ukupno instalacije komunikacijske infrastrukture za lokaciju 14:</t>
  </si>
  <si>
    <t>14.3</t>
  </si>
  <si>
    <t xml:space="preserve">Podešavanje vidnog polja prometnih analitičkih kamera s testiranjem analitičkog prepoznavanja i integracije s centralnim nadzornim i semaforskim sustavom
</t>
  </si>
  <si>
    <t xml:space="preserve">Podešavanje vidnog polja multisenzorske kamere  i integracije s centralnim nadzornim sustavom
</t>
  </si>
  <si>
    <t xml:space="preserve">Dobava, isporuka i postavljanje upozoravajućeg natpisa "PROSTOR JE POD VIDEONADZOROM" ili sl., na hrvatskom jeziku, izrađen u obliku vodootporne naljepnice na montažnoj ploči veličine cca 420x290 mm i s pripadajućim obujmicama za montažu.
</t>
  </si>
  <si>
    <t xml:space="preserve">Dobava, isporuka i podešavanje licence za integraciju prometnih analitičkih kamera u programsku aplikaciju sustava video nadzora
</t>
  </si>
  <si>
    <t xml:space="preserve">Dobava, isporuka i podešavanje licence za integraciju prometnih analitičkih kamera u lokalni uređaj s integracijskim sučeljem (UIS)
</t>
  </si>
  <si>
    <t xml:space="preserve">Dobava, isporuka i podešavanje licence za integraciju multisenzorske kamere u programsku aplikaciju sustava video nadzora
</t>
  </si>
  <si>
    <t xml:space="preserve">Dobava, isporuka i podešavanje licence za integraciju uređaja za nadzor  komunikacijskog ormara s centralnim nadzornim sustavom s unošenjem korisničkih podataka i podešavanje svih parametara i ovlasti.
</t>
  </si>
  <si>
    <t>Izrada rova između komunikacijskog ormara i pripadajućeg DTK zdenca.
NAPOMENA: U sklopu radova obuhvatiti sav potreban dovoz i odvoz materijala, rezanja, iskapanja, izrade posteljica, nasipavanja, postavljanje trake upozorenja, propisno označavanje i zaštita područja iskopa i pozicije cijevi (npr. GAL štitnik, PVC traka), zatrpavanja te nabijanja, skidanje asfalta po potrebi te sanaciju asfalta, čiščenje, odvoženje otpada te dovođenje gradilišta u prvotno stanje i potrebnu dokumentaciju izvedenog stanja. Po potrebi izrada privremenih prijelaza za vozila od čeličnih ploča.</t>
  </si>
  <si>
    <t>Izrada rova između komunikacijskog ormara i rasvjetnih i/ili novih nosivih stupova i/ili pozicija na kojima je smještena videonadzorna oprema i/ili antene.
NAPOMENA: U sklopu radova obuhvatiti sav potreban dovoz i odvoz materijala, rezanja, iskapanja, izrade posteljica, nasipavanja, postavljanje trake upozorenja, propisno označavanje i zaštita područja iskopa i pozicije cijevi (npr. GAL štitnik, PVC traka), zatrpavanja te nabijanja, skidanje asfalta po potrebi te sanaciju asfalta, čiščenje, odvoženje otpada te dovođenje gradilišta u prvotno stanje i potrebnu dokumentaciju izvedenog stanja. Po potrebi izrada privremenih prijelaza za vozila od čeličnih ploča.</t>
  </si>
  <si>
    <t xml:space="preserve">Najam auto košare za rad na visini (po danu)
</t>
  </si>
  <si>
    <t>Ukupno radovi na komunikacijskoj infrastrukturi za lokaciju 14:</t>
  </si>
  <si>
    <t>SVEUKUPNO KOMUNIKACIJSKA INFRASTRUKTURA ZA LOKACIJU 14:</t>
  </si>
  <si>
    <t>Komunikacijska infrastruktura lokacije 15 - raskrižje Zrinskog / Lj. Posavskog</t>
  </si>
  <si>
    <t>15.1</t>
  </si>
  <si>
    <t>Ukupno oprema i ugradnja komunikacijske infrastrukture za lokaciju 15:</t>
  </si>
  <si>
    <t>Komunikacijska infrastruktura lokacije 15</t>
  </si>
  <si>
    <t>15.2</t>
  </si>
  <si>
    <t>Ukupno instalacije komunikacijske infrastrukture za lokaciju 15:</t>
  </si>
  <si>
    <t>15.3</t>
  </si>
  <si>
    <t>Ukupno radovi na komunikacijskoj infrastrukturi za lokaciju 15:</t>
  </si>
  <si>
    <t>SVEUKUPNO KOMUNIKACIJSKA INFRASTRUKTURA ZA LOKACIJU 15:</t>
  </si>
  <si>
    <t>Komunikacijska infrastruktura lokacije 16 - raskrižje Zrinskog / M. Marulića</t>
  </si>
  <si>
    <t>16.1</t>
  </si>
  <si>
    <t>Ukupno oprema i ugradnja komunikacijske infrastrukture za lokaciju 16:</t>
  </si>
  <si>
    <t>Komunikacijska infrastruktura lokacije 16</t>
  </si>
  <si>
    <t>16.2</t>
  </si>
  <si>
    <t>Ukupno instalacije komunikacijske infrastrukture za lokaciju 16:</t>
  </si>
  <si>
    <t>16.3</t>
  </si>
  <si>
    <t>Ukupno radovi na komunikacijskoj infrastrukturi za lokaciju 16:</t>
  </si>
  <si>
    <t>SVEUKUPNO KOMUNIKACIJSKA INFRASTRUKTURA ZA LOKACIJU 16:</t>
  </si>
  <si>
    <t>Komunikacijska infrastruktura lokacije 17 - raskrižje Obala kneza Tomislava / M. Marulića</t>
  </si>
  <si>
    <t>17.1</t>
  </si>
  <si>
    <t>Ukupno oprema i ugradnja komunikacijske infrastrukture za lokaciju 17:</t>
  </si>
  <si>
    <t>Komunikacijska infrastruktura lokacije 17</t>
  </si>
  <si>
    <t>17.2</t>
  </si>
  <si>
    <t>Ukupno instalacije komunikacijske infrastrukture za lokaciju 17:</t>
  </si>
  <si>
    <t>17.3</t>
  </si>
  <si>
    <t>Ukupno radovi na komunikacijskoj infrastrukturi za lokaciju 17:</t>
  </si>
  <si>
    <t>SVEUKUPNO KOMUNIKACIJSKA INFRASTRUKTURA ZA LOKACIJU 17:</t>
  </si>
  <si>
    <t>Komunikacijska infrastruktura lokacije 18 - raskrižje Obala kneza Branimira / Petra Svačića</t>
  </si>
  <si>
    <t>18.1</t>
  </si>
  <si>
    <t>Ukupno oprema i ugradnja komunikacijske infrastrukture za lokaciju 18:</t>
  </si>
  <si>
    <t>Komunikacijska infrastruktura lokacije 18</t>
  </si>
  <si>
    <t>18.2</t>
  </si>
  <si>
    <t>Ukupno instalacije komunikacijske infrastrukture za lokaciju 18:</t>
  </si>
  <si>
    <t>18.3</t>
  </si>
  <si>
    <t>Ukupno radovi na komunikacijskoj infrastrukturi za lokaciju 18:</t>
  </si>
  <si>
    <t>SVEUKUPNO KOMUNIKACIJSKA INFRASTRUKTURA ZA LOKACIJU 18:</t>
  </si>
  <si>
    <t>OKOSNICA</t>
  </si>
  <si>
    <t>19.1</t>
  </si>
  <si>
    <t>Oprema, instalacije i radovi</t>
  </si>
  <si>
    <t xml:space="preserve">Dobava i isporuka odgovarajućeg svjetlovodnog SM kabela okosnice I.
(SM 72 nitni)
</t>
  </si>
  <si>
    <t xml:space="preserve">Izrada rova okosnice I, polaganje odgovarajućih cijevi u rov te provlačenje odgovarajućeg svjetlovodnog SM kabela (72-nitni) kroz položene cijevi, dobava i ugradnja potrebnih spojnica za nastavljanje položenog svjetlovodnog SM kabela, te nabava, postavljanje i montaža potrebnih montažnih zdenaca na trasi okosnice I za potrebe spojnica za nastavljanje kabela kao i za potrebe spojnica za spajanje priključnih svjetlovodnih SM kabela (24-nitni) pojedinih udaljenih lokacija javnih površina na svjetlovodni SM kabel okosnice (72-nitni). Svi navedeni radovi moraju zadovoljavati važeće propise i pravila struke.
NAPOMENA: Prije izrade rova okosnice po potrebi izraditi tehničko rješenje te ishoditi potrebne suglasnosti temeljem kojih će se napraviti glavni/izvedbeni projekti DTK. U sklopu radova napraviti iskolčenja, obuhvatiti sav potreban dovoz i odvoz materijala, rezanja, iskapanja, izrade posteljica, nasipavanja, postavljanje trake upozorenja, zatrpavanja te nabijanja, skidanje asfalta te sanaciju asfalta, čiščenje, odvoženje otpada te dovođenje gradilišta u prvotno stanje, kao i snimanje rova prije zatrpavanja i unos u katastar vodova i potrebnu dokumentaciju izvedenog stanja.
</t>
  </si>
  <si>
    <t xml:space="preserve">Provlaćenje odgovarajućeg svjetlovodnog SM kabela (72-nitni) za potrebe okosnice kroz cijevi postojećeg DTK rova, dobava i ugradnja potrebnih spojnica za nastavljanje položenog svjetlovodnog SM kabela. Svi navedeni radovi moraju zadovoljavati važeće propise i pravila struke.
NAPOMENA: Prije provlaćenja svjetlovodnog SM kabela kroz cijevi postojećeg DTK rova izraditi tehničko rješenje te ishoditi potrebne suglasnosti. Nakon završetka radova gradilište dovesti u prvotno stanje, te unos u katastar vodova i potrebnu dokumentaciju izvedenog stanja.
</t>
  </si>
  <si>
    <t xml:space="preserve">Ispitivanje funkcionalnosti i mjerenje kvalitete izvedene svjetlovodne SM okosnice I po svim pravilima struke te izdavanje popratne dokumentacije (izdavanje certifikata o izvršenom mjerenju kvalitete instaliranih jednomodnih (engl. Singlemode) svjetlovodnih veza te prilaganje važećeg atesta mjernog instrumenta s kojim je izvedeno mjerenje. 
</t>
  </si>
  <si>
    <t xml:space="preserve">kpl </t>
  </si>
  <si>
    <t>Ukupno oprema, instalacije i radovi - Okosnica:</t>
  </si>
  <si>
    <t>Opremanje Nadzornog centra pasivnom i aktivnom mrežnom infrastruktrom</t>
  </si>
  <si>
    <t>20.1</t>
  </si>
  <si>
    <t xml:space="preserve">Dobava, isporuka, ugradnja i spajanje glavnog mrežnog preklopnika na centralnoj lokaciji  slijedećih minimalnih karakteristika:   
•	programski upravljivi Ethernet preklopnik s minimalno 24 komada 1 Gigabitnih Ethernet bakrenih sučelja ili jednakovrijedno
• minimalno jedan utor za proširenje s mogućnošću ugradnje dodatnog mrežnog modula, a preklopnik podržava ugradnju sljedećih mrežnih modula: 4x 1G mrežni modul; 4 x multigigabitni mrežni modul; 8x 10G mrežni modul; 2x 40G mrežni modul; 2x 25G mrežni modul
• ugrađen 4x1G mrežni modul
• brzina prosljeđivanja minimalno 154 Mpps
• brzina preklapanja min 208 Gbps
• podrška za NetFlow, SPAN, RSPAN ili jednakovrijedno
• podrška za AVB, PTP, CoAP ili jednakovrijedno
• mogućnost funkcionalnosti povezivanja preklopnika u stack (brzina stack propusnosti minimalno 480 Gbps)
• broj MAC adresa minimalno 32000; broj IPv4 routa minimalno 32000; broj IPv6 routa minimalno 16000
• podrška za minimalno 2000 SVIs (Total Switched Virtual Interfaces) i minimalno 4000 VLAN ID-ova ili jednakovrijedno
• podrška za Jumbo framove od minimalno 9198 byta
• podrška za: Layer 2, Routed Access (RIP, OSPF, PBR, PIM Stub Multicast, PVLAN, VRRP, PBR, FHS, 802.1X, MACsec-128, CoPP, SXP, IP SLA Responder, SSO, BGP, IS-IS, BSR, MSDP, PIM-BIDIR, VRF, VXLAN, LISP, SGT, MPLS, mVPN ili jednakovrijedno
• podrška za pristupne liste (ACL - access list) ili jednakovrijedno
</t>
  </si>
  <si>
    <t xml:space="preserve">• podrška za QoS ili jednakovrijedno
• podrška za SNMPv1, SNMPv2c, i SNMPv3, RMON I i II ili jednakovrijedno
• podrška za slijedeće protokole: IEEE 802.1s, IEEE 802.1w, IEEE 802.1x, IEEE 802.1x-Rev, IEEE 802.3ad ili jednakovrijedno
</t>
  </si>
  <si>
    <t xml:space="preserve">Dobava, isporuka, ugradnja i spajanje SFP modula ili jednakovrijedno (jednomodni) slijedećih minimalnih karakteristika :
• vlakno: jednomodno
• tip konektora: LC
• maksimalna udaljenost: 20km
• 1000BASE-LX ili jednakovrijedno
• valna duljina: 1310 nm
• podrška za DDM ili jednakovrijedno
</t>
  </si>
  <si>
    <t xml:space="preserve">Dobava, isporuka, ugradnja i spajanje poslužiteljskog ormara slijedećih minimalnih karakteristika:   
• samostojeći rack ormar
• vanjskih dimenzija (ŠxD) 800x1000 mm
• visina 42HU 
• prilagodljive 19“ šine s mogućnošću podešavanja po dubini s prednje i stražnje strane
• perforirana prednja i stražnja vrata
• odvojive boče stranice koje se mogu zaključati
• ventilacijski otvori za pasivnu ventilaciju i odvod toplog zraka 
• nogice za niveliranje ormara
• zaključavanje svih stranica (prednje, bočne, zadnje)
• napojna letva sa 8 utičnica, 4 kom
• vodilice: horizontalne (5 kom)  i vertikalne (2kom)
• uključivo materijal i radove za izvedbu uzemljenja odnosno izjednačenja
• potencijala te osiguranje napajanja aktivne opreme i ventilacije
• komplet sa svim potrebnim građevinskim i montažnim radovima i materijalom,
</t>
  </si>
  <si>
    <t xml:space="preserve">Dobava, isporuka, ugradnja i spajanje besprekidnog napajanja slijedećih minimalnih karakteristika:   
• snaga: min. 6.0 kVA/ 6 KWatts
• ulazni napon: 160-275V na punoj snazi; 100-275 na pola snage
• izlazni napon: 230V (sinusni valni oblik)
• izlazi: min. 6x IEC 320 C13; min. 4x IEC 320 C19 podijeljeni na tri upravljive grupe ili jednakovrijedno
• priključci: RJ-45 10/100 Base-T, RJ-45 Serial; Smart slot,, SNMP kartica za upravljanje i nadzor UPS-a i okoline ili jednakovrijedno (temperatura) preko mreže, USB
• autonomija sa dodatnim baterijskim paketom min 15,0 min pri opterećenju 6000 W
• mogućnost automatskog periodičnog testa potrošenosti baterija. Baterije promjenjive u radu
• punjenje baterije s temperaturnom kompenzacijom
• LCD statusni displej (s pozadinskim osvjetljenjem u boji) 
• slanje zvučnog upozorenja za različite događaje
• mogućnost dodavanja baterija zbog povećanja autonomije rada. Ugrađen bypass (automatski i ručni)
• uključene šine za ugradnju u ormar.
</t>
  </si>
  <si>
    <t xml:space="preserve">Dobava, isporuka, ugradnja i spajanje KVM konzole ili jednakovrijedno  slijedećih minimalnih karakteristika:   
• preklopnik za prihvat do 8 uređaja
• 17“ LCD ekran ili veći
• rezolucija 1366x768 ili veća
• ugrađen "Touchpad"
• USB adapter za spajanje KVM preklopnika ili servera (uključeni kabeli za 2 servera) ili jednakovrijedno
</t>
  </si>
  <si>
    <r>
      <t xml:space="preserve">Nabava, isporuka, postavljanje ormara jake struje  za spoj poslužiteljskog razdjelnika s pripadajućom opremom i besprekidnim napajanjem na razvodni ormar zgrade nadzornog centra. 
Oprema se ugrađuje na temeljnu ploču ormara na DIN šinu, radionički ožičen sa svaom potrebnom opremom i sitnim spojnim materijalom.. Razdjelnik treba uključiti slijedeće elemente, a finalna količina i tipove treba prilagoditi ponuđenoj opremi u nadzornom centru:
• glavna sklopka 63A    s isklopnim modulom                         
• diferencijalna zaštita  63/0,30A                 
• I rastavna sklopka s isklopnim modulom, 35A                                     
• grebenasta sklopka 63A, 1-0 
• grebenasta sklopka 35A, 1-0-2 
• automatski osigurač  6A, B, 1p - 5 kom
• automatski osigurač  10A, B, 1p - 10 kom
• automatski osigurač  35A, B, 1p  - 1 kom                                  
• automatski osigurač  63A, B, 1p - 1 kom                                                            • udarno tipkalo                                                                        • signalna svjetiljka, žuta i zelena
• odvodnik prenapona In=15/40kA
• zaštitno uzemljenje PF-Y 1x16 ili jednakovrijedno
• jednopolna shema, oznake, montažna ploča, sabirnice i konektori za priključak prekidača, pregrade, zaštitne ploče, potporni izolatori (nosači) za montažu sabirnica, pertinax, stezaljke, uvodnice kabela, te spojni i pomoćni pribor
</t>
    </r>
    <r>
      <rPr>
        <sz val="8"/>
        <rFont val="Arial"/>
        <family val="2"/>
      </rPr>
      <t xml:space="preserve">
</t>
    </r>
  </si>
  <si>
    <t>Ukupno opremanje Nadzornog centra opremom pasivne i aktivne mrežne infrastrukture :</t>
  </si>
  <si>
    <t>20.2</t>
  </si>
  <si>
    <r>
      <t>Dobava, isporuka, polaganje i uvlačenje sigurnosnog kabela za napajanje bez halogena: 
NHXMH 3x16 mm</t>
    </r>
    <r>
      <rPr>
        <vertAlign val="superscript"/>
        <sz val="8"/>
        <rFont val="Arial"/>
        <family val="2"/>
        <charset val="238"/>
      </rPr>
      <t>2</t>
    </r>
    <r>
      <rPr>
        <sz val="8"/>
        <rFont val="Arial"/>
        <family val="2"/>
      </rPr>
      <t xml:space="preserve">.ili jednakovrijedno 
</t>
    </r>
  </si>
  <si>
    <r>
      <t>Dobava, isporuka, polaganje i uvlačenje sigurnosnog kabela za napajanje bez halogena: 
NHXMH 3x6 mm</t>
    </r>
    <r>
      <rPr>
        <vertAlign val="superscript"/>
        <sz val="8"/>
        <rFont val="Arial"/>
        <family val="2"/>
        <charset val="238"/>
      </rPr>
      <t>2 ili jednakovrijedno</t>
    </r>
    <r>
      <rPr>
        <sz val="8"/>
        <rFont val="Arial"/>
        <family val="2"/>
      </rPr>
      <t xml:space="preserve">. 
</t>
    </r>
  </si>
  <si>
    <r>
      <t>Dobava, isporuka, polaganje i uvlačenje sigurnosnog kabela za napajanje bez halogena: 
NHXMH 3x2,5 mm</t>
    </r>
    <r>
      <rPr>
        <vertAlign val="superscript"/>
        <sz val="8"/>
        <rFont val="Arial"/>
        <family val="2"/>
        <charset val="238"/>
      </rPr>
      <t>2</t>
    </r>
    <r>
      <rPr>
        <sz val="8"/>
        <rFont val="Arial"/>
        <family val="2"/>
      </rPr>
      <t xml:space="preserve">.ili jednakovrijedno 
</t>
    </r>
  </si>
  <si>
    <t xml:space="preserve">Dobava, isporuka, polaganje i uvlačenje sigurnosnog kabela za napajanje bez halogena: 
NHXMH 3x1,5 mm2 ili jednakovrijedno 
</t>
  </si>
  <si>
    <t xml:space="preserve">Dobava, isporuka i ugradnja prespojnih kabela (bakrenih i optičkih) za spajanje cjelokupne opreme.
</t>
  </si>
  <si>
    <t xml:space="preserve">Dobava, isporuka, polaganje i uvlačenje žuto-zelenog vodiča za izjednačenje potencijala P/F-Y 1x10 mm2 ili jednakovrijedno . 
</t>
  </si>
  <si>
    <t xml:space="preserve">Dobava, isporuka i ugradnja plastičnih negorivih samogasivih savitljivih  PVC Ø16 cijevi uključujući potrebni instalacijski spojni i montažni pribor i materijal (razvodne kutije, uvodnice, gips, tiple, vijci, spojnice, koljena, nosači).
</t>
  </si>
  <si>
    <t xml:space="preserve">Dobava, isporuka i ugradnja plastičnih negorivih samogasivih savitljivih PVC Ø32 cijevi uključujući potrebni instalacijski spojni i montažni pribor i materijal (razvodne kutije, uvodnice, gips, tiple, vijci, spojnice, koljena, nosači).
</t>
  </si>
  <si>
    <t xml:space="preserve">Dobava, isporuka i ugradnja plastičnih kanalica bijele boje, dimenzija 100x50mm sa svim montažnim priborom uključujući potrebni instalacijski spojni i montažni pribor i materijal (razvodne kutije, uvodnice, gips, čavle, obujmice i vezice).
</t>
  </si>
  <si>
    <t xml:space="preserve">Ispitivanje izvedene instalacije obzirom na funkcionalnost, otpor izolacije, zaštitu od kratkog spoja i napona dodira te izdavanje ispitnog protokola. 
</t>
  </si>
  <si>
    <t>Ukupno instalacije Nadzornog centra:</t>
  </si>
  <si>
    <t>20.3</t>
  </si>
  <si>
    <t xml:space="preserve">Radovi
</t>
  </si>
  <si>
    <t xml:space="preserve">Instalacija, podešavanje, konfiguriranje i puštanje u rad do pune funkcionalnosti glavnih mrežnih preklopnika na centralnoj lokaciji.
</t>
  </si>
  <si>
    <t xml:space="preserve">Instalacija, podešavanje, konfiguriranje i puštanje u rad do pune funkcionalnosti besprekidnog napajanja.
</t>
  </si>
  <si>
    <t xml:space="preserve">Instalacija, podešavanje, konfiguriranje i puštanje u rad do pune funkcionalnosti KVM konzole.
</t>
  </si>
  <si>
    <t xml:space="preserve">Terminacija okosnica (72 nitni SM kabel) na preklopnicima u Nadzornom centru (uključeni optički prespojni paneli sa svim prihvatnim i spojnim priborom). 
</t>
  </si>
  <si>
    <t xml:space="preserve">Radovi na poslužiteljksom ormaru:
• komplet sa svim potrebnim montažnim radovima i materijalom
• potrebni materijali i radovi za izvedbu uzemljenja, odnosno izjednačenja potencijala
• osiguranje napajanja aktivne opreme
</t>
  </si>
  <si>
    <t xml:space="preserve">Radovi na ormaru jake struje:
• komplet sa svim potrebnim montažnim radovima i materijalom
• potrebni materijali i radovi za izvedbu uzemljenja, odnosno izjednačenja potencijala
</t>
  </si>
  <si>
    <t xml:space="preserve">Programiranje rada mrežnih preklopnika, konfiguracija VLAN-ova, konfiguracija IP adresa, podešavanje STP-a, izrada Access Control Listi ili jednakovrijedno i podešavanje sigurnosti na portovima.
</t>
  </si>
  <si>
    <t xml:space="preserve">Građevinski proboji zidova potrebni za izvođenje instalacija, komplet s potrebnim materijalom i radovima za odgovarajuću obradu proboja radi zaštite kabela od oštećenja, provlačenje plastičnih zaštitnih cijevi i sl.
</t>
  </si>
  <si>
    <t xml:space="preserve">Izrada protupožarnog brtvljenja prilikom prolaska instalacije između dva požarna sektora.
</t>
  </si>
  <si>
    <t>Ukupno radovi Nadzornog centra:</t>
  </si>
  <si>
    <t>Ukupno oprema, instalacije i radovi - Nadzorni centar:</t>
  </si>
  <si>
    <t>Zajednički radovi komunikacijske infrastrukture</t>
  </si>
  <si>
    <t>21.1</t>
  </si>
  <si>
    <t>Projektiranje</t>
  </si>
  <si>
    <t xml:space="preserve">Izrada projekta izvedenog stanja komunikacijske infrastrukture udaljenih lokacija i okosnice:
• 3 primjerka na papiru,
• 1 primjerak u elektroničkom obliku na CDR mediju. 
Dokumentacija mora sadržavati osim osnovnih podataka i obavezno sljedeće podloge: opise svih ugrađenih uređaja sa opisima funkcija, rezultate mjerenja, sheme uređaja, sve nacrte izvedenog stanja, sve sheme spajanja i principijelne sheme, upute za rad i održavanje. Kompletnu originalnu dokumentaciju svakog uređaja i instalirane opreme s instalacijskim, programskim i inženjerskim uputama. </t>
  </si>
  <si>
    <t>Ukupno zajednički radovi komunikacijske infrastrukture::</t>
  </si>
  <si>
    <t>REKAPITULACIJA</t>
  </si>
  <si>
    <t>Okosnica</t>
  </si>
  <si>
    <t>SVEUKUPNO OKOSNICA:</t>
  </si>
  <si>
    <t>Opremanje nadzornog centra pasivnom i aktivnom mrežnom infrastrukturom</t>
  </si>
  <si>
    <t>SVEUKUPNO OPREMANJE NADZORNOG CENTRA PASIVNOM I AKTIVNOM MREŽNOM INFRASTRUKTUROM:</t>
  </si>
  <si>
    <t>SVEUKUPNO ZAJEDNIČKI RADOVI KOMUNIKACIJSKE INFRASTRUKTURE:</t>
  </si>
  <si>
    <t>SVEUKUPNO KOMUNIKACIJSKA INFRASTRUKTURA:</t>
  </si>
  <si>
    <t>MAPA: MAPA 3 – INFORMACIJSKI SUSTAV                                                                           OZNAKA MAPE: TD-15-20</t>
  </si>
  <si>
    <t xml:space="preserve">Informacijski sustav lokacije 1 - raskrižje Zagrebačka / Jadranska / A. Starčevića </t>
  </si>
  <si>
    <t>Dobava, isporuka i ugradnja sa spajanjem softverski potpuno programabilnog informacijskog (grafičkog) displeja na portal, vanskih dimenzija min/max. 4000/4200 x 950/1050 mm, smještenog  iznad prometnih traka.  Težina min/max. 250/300 kg.</t>
  </si>
  <si>
    <t>Izvedba u skladu s HRN EN 12966:2019 ili jednakovrijedno.</t>
  </si>
  <si>
    <t xml:space="preserve">Programabilni displeji moraju biti izvedeni u LED tehnologiji. Potpuno programabilna matrica na displeju izvodi se na crnoj anti refleksivnoj površini. Prikazani simboli i tekst moraju biti jednoznačni i vidljivi na udaljenosti od min. 100 m. </t>
  </si>
  <si>
    <t>Konstrukcija displeja mora omogućiti brzu zamjenu svake neispravne LED-e i svih ostalih dijelova koji su podložni kvarovima.</t>
  </si>
  <si>
    <t>Displej treba izvesti kao RGB matricu maksimalne udaljenomosti piksela 12mm (engl. pixel pitch). Potrebno je osigurati prikaz svih boja potrebnih za prikaz prometnih znakova sukladno važećem Pravilniku o prometnim znakovima, prometnoj signalizaciji i opremi na cestama. Fizička rezolucija RGB displeja je min. 336x80 točaka. Osim prikaza piktograma prometnih znakova mora biti omogućeno da se prema potrebi ispiše slobodno formirajući tekst. Na matrici mora biti moguće prikazati minimalno 3 reda teksta "True Type" fonta hrvatskog cestovnog pisma sukladno važećem  Pravilniku o prometnim znakovima, prometnoj signalizaciji i opremi na cestama, visine karaktera 160 mm ili dva reda teksta osnovne visine 240 mm ili jedan red teksta. Na matrici mora biti omogućen i prikaz slike. Osim prikaza piktograma prometnih znakova u donjem dijelu polja mora biti omogućeno da se prema potrebi ispiše slobodno formirajući tekst u jednom redu.</t>
  </si>
  <si>
    <t xml:space="preserve">Displej mora biti isporučen s min. Ethernet 100Base-TX komunikacijskim sučeljem ili jednakovrijedno. </t>
  </si>
  <si>
    <t xml:space="preserve">Upravljanje sa displejom izvesti asinkronim sustavom upravljanja preko komunikacijske mreže sukladno 100BASE- T ili jednakovrijedno. </t>
  </si>
  <si>
    <t>Podržani formati za unos podataka na displeju: .txt,.bmp,.jpg,.gif,.png,.doc,.rtf,.xls,.avi,.swf. Te podrška za unos proizvoljnih fontova teksta.</t>
  </si>
  <si>
    <t>Tehničke karakteristike izvedbe:</t>
  </si>
  <si>
    <t>Maksimalni intenzitet sjajnosti mora biti u skladu s EN 12966. /klasa L3 ili jednakovrijedno: 
- minimalno 3100 cd/m² za crvenu boju,
- minimalno 3720 cd/m² za zelenu boju,
- minimalno 1240 cd/m² za plavu boju,
- minimalno 12400 cd/m² za bijelu boju;
- minimalno 7440 cd/m² za žutu boju;</t>
  </si>
  <si>
    <t xml:space="preserve"> - boja upotrebljenih LED mora biti sukladna s klasom C2 prema normi EN 12966 ili jednakovrijedno</t>
  </si>
  <si>
    <t xml:space="preserve"> - refleksija prednje ploče displeja mora biti u skladu s klasom R2 norme EN 12966 ili jednakovrijedno. </t>
  </si>
  <si>
    <t xml:space="preserve"> - širina svjetlosnog snopa prema klasi B7 norme EN 12966 ili jednakovrijedno.</t>
  </si>
  <si>
    <t xml:space="preserve"> - ugrađen autonomni programabilni mikroprocesorski upravljačko kontrolni uređaj </t>
  </si>
  <si>
    <t xml:space="preserve"> - zasebno napajanje za svaki segment displeja</t>
  </si>
  <si>
    <t xml:space="preserve"> - mogućnost brze zamjene svake pregorene LED i svih ostalih dijelova koji su podložni kvarovima</t>
  </si>
  <si>
    <t>- detekcija generalnog kvara</t>
  </si>
  <si>
    <t xml:space="preserve"> - mogućnost automatskog upravljanja svjetlosnog inteziteta displeja u rasponu od 1-100%  </t>
  </si>
  <si>
    <t xml:space="preserve"> - pouzdan rad unutar temperaturnih granica od - 20°C do + 60°C sukladno klasi T1 prema normi EN 12966 ili jednakovrijedno. </t>
  </si>
  <si>
    <t>- mogućnost rada uz relativnu vlažnost zraka od 95%</t>
  </si>
  <si>
    <t xml:space="preserve"> - električka sigurnost displeja osigurana u skladu s odrednicama EN 50556 ili jednakovrijedno</t>
  </si>
  <si>
    <t xml:space="preserve"> - elektromagnetska kompatibilnost displeja osigurana u skladu s  - EN 50293 ili jednakovrijedno</t>
  </si>
  <si>
    <t>Uključena izrada nosača za pričvršćenje displeja na portal iznad kolnika.
Predviđena je i izvedba sljedeće opreme:
- stezaljke za energetske i signalne kabele
- dobava i ugradnja razvodnih kutija stupnja zaštite IP 65 ili jednakovrijedno za signalne i energetske kabele na portale sa info displejima.
- bušenje portala za provlačenje PEHD cijevi i kabela
- komunikacijsko sučelje s protokolom za povezivanje info displeja u prometno-informacijski sustav
- funkcionalno ispitivanje
- sav rad i elektro materijal potreban za potpunu ugradnju displeja na portal i spajanje napojnih i komunikacijskih kabela na displeju, s ispitivanjem kabelskih veza nakon spajanja
U stavku je također uključeno kućište za vanjsku montažu znaka izvedeno u stupnju  IP65 ili jednakovrijedno.  
- Displej mora imati ugrađenu prenaponsku zaštitu (odvodnike prenapona) na ulazu kabela za napajanje i ulazu signalnog kabela ako je signalni kabel bakreni.</t>
  </si>
  <si>
    <t>Dobava, isporuka i ugradnja media converter uređaja   za povezivanje uređaja informacijskog display-a na komunikacijsku mrežu. Uređaj se montira na montažni nosač u ormar opreme komunikacijskog sustava te u razdjelnu kutiju uređaja..</t>
  </si>
  <si>
    <t xml:space="preserve">Dobava, isporuka i ugradnja opreme unutar razdjelnika komunikacijske opreme lokacije za energetski i signalni razvod uređaja informacijskog display-a. </t>
  </si>
  <si>
    <t>Ukupno oprema i ugradnja Informacijski sustav za lokaciju 1:</t>
  </si>
  <si>
    <t>Informacijski sustav lokacije 1</t>
  </si>
  <si>
    <t xml:space="preserve">Dobava, isporuka i polaganje SM 6 niti optičkog kabela,  za vanjsko polaganje u PEHD zaštitne cijevi.
</t>
  </si>
  <si>
    <t xml:space="preserve">Dobava, isporuka, polaganje i uvlačenje signalnog kabela pogodnog za vanjsko polaganje za međusobno povezivanje aktivne mrežne opreme.
(FTP cat.6 ili jednakovrijedno)
</t>
  </si>
  <si>
    <r>
      <t>Dobava, isporuka, polaganje i uvlačenje kabela za napajanje informacijskog display-a do spojnog mjesta unutar komunikacijskog ormara).
(NYY-J 3x10 mm</t>
    </r>
    <r>
      <rPr>
        <vertAlign val="superscript"/>
        <sz val="8"/>
        <rFont val="Arial"/>
        <family val="2"/>
        <charset val="238"/>
      </rPr>
      <t>2</t>
    </r>
    <r>
      <rPr>
        <sz val="8"/>
        <rFont val="Arial"/>
        <family val="2"/>
      </rPr>
      <t xml:space="preserve">) ili jednakovrijedno.
</t>
    </r>
  </si>
  <si>
    <t xml:space="preserve">Dobava, isporuka i ugradnja odgovarajuće savitljive rebraste instalacijske cijevi vanjskog promjera 16 mm sa svim montažnim priborom i materijalom.
</t>
  </si>
  <si>
    <t>Dobava, isporuka i ugradnja montažnih zdenaca  tip MZD-D0 za dogradnju kabelske kanalizacije.</t>
  </si>
  <si>
    <t>Dobava, isporuka i polaganje na dno rova željezne cinčane trake (FeZn traka 30 × 4 mm).</t>
  </si>
  <si>
    <t>Dobava, isporuka i montaža križnih spojnica za povezivanje trake za uzemljenje FeZn 30 x 4 mm.</t>
  </si>
  <si>
    <t xml:space="preserve">Dobava, isporuka i polaganje u rov (između komunikacijskog ormara i pripadajućeg  zdenca kabelske kanalizacije) cijevi PEHD 50 mm za zaštitu priključnog 6- nitnog svjetlovodnog MM kabela i energetskog napojnog kabela s uključenim svim potrebnim uvodnicama i spojnim elementima.
</t>
  </si>
  <si>
    <t>Ukupno instalacije Informacijski sustav za lokaciju 1:</t>
  </si>
  <si>
    <t xml:space="preserve">Radovi na komunikacijskom ormaru:
• komplet sa svim potrebnim montažnim radovima i materijalom
• ožičenje za potrebe osiguravanja signalne komunikacije i napajanja uređaja informacijskog display-a,  stavljanje elemenata za označavanje s tiskanim ispisom oznaka i označavanjem perforiranog kanala i svakog priključnog mjesta (oznake moraju biti otporne na prašinu i vlagu). </t>
  </si>
  <si>
    <t xml:space="preserve">Izvedba spoja optičkih konektora i MM 6 nitnog optičkog kabela.
</t>
  </si>
  <si>
    <t xml:space="preserve">Izrada rupa u čeličnoj konstrukciji za priključne kabele informacijskog display-a.
• za uvodnicu s urezivanjem navoja
• zaštita rupa tekućim cinkom - korocink, bojanje u baznoj boji stupa i/ili konzole
• zaštita od prodora vode u stup i/ili konzolu
</t>
  </si>
  <si>
    <t xml:space="preserve">Izrada rova između komunikacijskog ormara i pripadajućeg  zdenca kabelske kanalizacije.
NAPOMENA: U sklopu radova obuhvatiti sav potreban dovoz i odvoz materijala, rezanja, iskapanja, izrade posteljica, nasipavanja, postavljanje trake upozorenja, propisno označavanje i zaštita područja iskopa i pozicije cijevi (npr. PVC štitnika, PVC traka), zatrpavanja te nabijanja, skidanje asfalta po potrebi te sanaciju asfalta, čiščenje, odvoženje otpada te dovođenje gradilišta u prvotno stanje i potrebnu dokumentaciju izvedenog stanja. Po potrebi izrada privremenih prijelaza za vozila od čeličnih ploča.
</t>
  </si>
  <si>
    <t>Iskop zemlje 3. kategorije za kabelske zdence MZD -0. Strojno uklanjanje asfaltnog sloja. Odvoz viška materijala na deponij.</t>
  </si>
  <si>
    <t>m3</t>
  </si>
  <si>
    <t xml:space="preserve">Ispitivanje el. instalacije od strane ovlaštene tvrtke sa izdavanjem izvješća (sukladno HRN EN 60364-6 ili jednakovrijedno).
</t>
  </si>
  <si>
    <t>Ukupno radovi za Informacijski sustav za lokaciju 1:</t>
  </si>
  <si>
    <t>SVEUKUPNO  INFORMACIJSKI SUSTAV ZA LOKACIJU 1:</t>
  </si>
  <si>
    <t xml:space="preserve">Informacijski sustav lokacije 5 - raskrižje Dr. Franje Tuđmana / Put Murvice </t>
  </si>
  <si>
    <t>Programabilni displeji moraju biti izvedeni u LED tehnologiji. Potpuno programabilna matrica na displeju izvodi se na crnoj anti refleksivnoj površini. Prikazani simboli i tekst moraju biti jednoznačni i vidljivi na udaljenosti od min. 100 m.</t>
  </si>
  <si>
    <t>Ukupno oprema i ugradnja Informacijski sustav za lokaciju 5:</t>
  </si>
  <si>
    <t>Informacijski sustav lokacije 5</t>
  </si>
  <si>
    <t>Ukupno instalacije Informacijski sustav za lokaciju 5:</t>
  </si>
  <si>
    <t xml:space="preserve">Ispitivanje instalacie slabe struje s izradom ispitnog izvješća (po linku)
</t>
  </si>
  <si>
    <t>Ukupno radovi za Informacijski sustav za lokaciju 5:</t>
  </si>
  <si>
    <t>SVEUKUPNO  INFORMACIJSKI SUSTAV ZA LOKACIJU 5:</t>
  </si>
  <si>
    <t>Informacijski sustav lokacije 13 - raskrižje A. Starčevića / V.Mačeka / Dr. Franje Tuđmana</t>
  </si>
  <si>
    <t>Ukupno oprema i ugradnja Informacijski sustav za lokaciju 13:</t>
  </si>
  <si>
    <t>Informacijski sustav lokacije 13</t>
  </si>
  <si>
    <t>Ukupno instalacije Informacijski sustav za lokaciju 13:</t>
  </si>
  <si>
    <t>Ukupno radovi za Informacijski sustav za lokaciju 13:</t>
  </si>
  <si>
    <t>SVEUKUPNO  INFORMACIJSKI SUSTAV ZA LOKACIJU 13:</t>
  </si>
  <si>
    <t>Zajednički radovi Informacijski sustav</t>
  </si>
  <si>
    <t xml:space="preserve">Izrada projekta izvedenog stanja:
• 3 primjerka na papiru,
• 1 primjerak u elektroničkom obliku na CDR mediju. 
Dokumentacija mora sadržavati osim osnovnih podataka i obavezno sljedeće podloge: opise svih ugrađenih uređaja sa opisima funkcija, rezultate mjerenja, sheme uređaja, sve nacrte izvedenog stanja, sve sheme spajanja i principijelne sheme, upute za rad i održavanje. Kompletnu originalnu dokumentaciju svakog uređaja i instalirane opreme s instalacijskim, programskim i inženjerskim uputama. </t>
  </si>
  <si>
    <t>Ukupno zajednički radovi informacijski sustav:</t>
  </si>
  <si>
    <t>SVEUKUPNO INFORMACIJSKI SUSTAV ZA LOKACIJU 1:</t>
  </si>
  <si>
    <t>SVEUKUPNO INFORMACIJSKI SUSTAV ZA LOKACIJU 5:</t>
  </si>
  <si>
    <t>SVEUKUPNO INFORMACIJSKI SUSTAV ZA LOKACIJU 13:</t>
  </si>
  <si>
    <t>Zajednički radovi informacijski sustav</t>
  </si>
  <si>
    <t>SVEUKUPNO ZAJEDNIČKI RADOVI ZA INFORMACIJSKI SUSTAV:</t>
  </si>
  <si>
    <t>SVEUKUPNO INFORMACIJSKI SUSTAV:</t>
  </si>
  <si>
    <t>Sustav videonadzorne zaštite udaljene lokacije 1</t>
  </si>
  <si>
    <t xml:space="preserve">Dobava, isporuka i ugradnja bravarskog prilagodnika za montažu na stup i/ili semafor pokretne PTZ kamere
</t>
  </si>
  <si>
    <t>Ukupno oprema i ugradnja sustava videonadzorne zaštite za lokaciju 1:</t>
  </si>
  <si>
    <t xml:space="preserve">Podešavanje pokretne PTZ kamere (preset pozicija) i područja nadzora i integracije s centralnim nadzornim sustavom
</t>
  </si>
  <si>
    <t xml:space="preserve">Dobava, isporuka i podešavanje licence za integraciju pokretne PTZ kamere u programsku aplikaciju sustava video nadzora
</t>
  </si>
  <si>
    <t>Ukupno radovi sustava videonadzorne zaštite za lokacije 1:</t>
  </si>
  <si>
    <t>SVEUKUPNO SUSTAV VIDEONADZORNE ZAŠTITE ZA LOKACIJU 1:</t>
  </si>
  <si>
    <t>Sustav videonadzorne zaštite udaljene lokacije 2</t>
  </si>
  <si>
    <t>Ukupno oprema i ugradnja sustava videonadzorne zaštite za lokaciju 2:</t>
  </si>
  <si>
    <t>Ukupno radovi sustava videonadzorne zaštite za lokacije 2:</t>
  </si>
  <si>
    <t>SVEUKUPNO SUSTAV VIDEONADZORNE ZAŠTITE ZA LOKACIJU 2:</t>
  </si>
  <si>
    <t>Sustav videonadzorne zaštite udaljene lokacije 3</t>
  </si>
  <si>
    <t>Ukupno oprema i ugradnja sustava videonadzorne zaštite za lokaciju 3:</t>
  </si>
  <si>
    <t>Ukupno radovi sustava videonadzorne zaštite za lokacije 3:</t>
  </si>
  <si>
    <t>SVEUKUPNO SUSTAV VIDEONADZORNE ZAŠTITE ZA LOKACIJU 3:</t>
  </si>
  <si>
    <t>Sustav videonadzorne zaštite udaljene lokacije 4</t>
  </si>
  <si>
    <t>Ukupno oprema i ugradnja sustava videonadzorne zaštite za lokaciju 4:</t>
  </si>
  <si>
    <t>Ukupno radovi sustava videonadzorne zaštite za lokacije 4:</t>
  </si>
  <si>
    <t>SVEUKUPNO SUSTAV VIDEONADZORNE ZAŠTITE ZA LOKACIJU 4:</t>
  </si>
  <si>
    <t>Sustav videonadzorne zaštite udaljene lokacije 5</t>
  </si>
  <si>
    <t>Ukupno oprema i ugradnja sustava videonadzorne zaštite za lokaciju 5:</t>
  </si>
  <si>
    <t>Ukupno radovi sustava videonadzorne zaštite za lokacije 5:</t>
  </si>
  <si>
    <t>SVEUKUPNO SUSTAV VIDEONADZORNE ZAŠTITE ZA LOKACIJU 5:</t>
  </si>
  <si>
    <t>Sustav videonadzorne zaštite udaljene lokacije 6</t>
  </si>
  <si>
    <t>Ukupno oprema i ugradnja sustava videonadzorne zaštite za lokaciju 6:</t>
  </si>
  <si>
    <t>Ukupno radovi sustava videonadzorne zaštite za lokacije 6:</t>
  </si>
  <si>
    <t>SVEUKUPNO SUSTAV VIDEONADZORNE ZAŠTITE ZA LOKACIJU 6:</t>
  </si>
  <si>
    <t>Sustav videonadzorne zaštite udaljene lokacije 7</t>
  </si>
  <si>
    <t>Ukupno oprema i ugradnja sustava videonadzorne zaštite za lokaciju 7:</t>
  </si>
  <si>
    <t>Ukupno radovi sustava videonadzorne zaštite za lokacije 7:</t>
  </si>
  <si>
    <t>SVEUKUPNO SUSTAV VIDEONADZORNE ZAŠTITE ZA LOKACIJU 7:</t>
  </si>
  <si>
    <t>Sustav videonadzorne zaštite udaljene lokacije 8</t>
  </si>
  <si>
    <t>Ukupno oprema i ugradnja sustava videonadzorne zaštite za lokaciju 8:</t>
  </si>
  <si>
    <t>Ukupno radovi sustava videonadzorne zaštite za lokacije 8:</t>
  </si>
  <si>
    <t>SVEUKUPNO SUSTAV VIDEONADZORNE ZAŠTITE ZA LOKACIJU 8:</t>
  </si>
  <si>
    <t>Sustav videonadzorne zaštite udaljene lokacije 9</t>
  </si>
  <si>
    <t>Ukupno oprema i ugradnja sustava videonadzorne zaštite za lokaciju 9:</t>
  </si>
  <si>
    <t>Ukupno radovi sustava videonadzorne zaštite za lokacije 9:</t>
  </si>
  <si>
    <t>SVEUKUPNO SUSTAV VIDEONADZORNE ZAŠTITE ZA LOKACIJU 9:</t>
  </si>
  <si>
    <t>Sustav videonadzorne zaštite udaljene lokacije 10</t>
  </si>
  <si>
    <t>Ukupno oprema i ugradnja sustava videonadzorne zaštite za lokaciju 10:</t>
  </si>
  <si>
    <t>Ukupno radovi sustava videonadzorne zaštite za lokacije 10:</t>
  </si>
  <si>
    <t>SVEUKUPNO SUSTAV VIDEONADZORNE ZAŠTITE ZA LOKACIJU 10:</t>
  </si>
  <si>
    <t>Sustav videonadzorne zaštite udaljene lokacije 11</t>
  </si>
  <si>
    <t>Ukupno oprema i ugradnja sustava videonadzorne zaštite za lokaciju 11:</t>
  </si>
  <si>
    <t>Ukupno radovi sustava videonadzorne zaštite za lokacije 11:</t>
  </si>
  <si>
    <t>SVEUKUPNO SUSTAV VIDEONADZORNE ZAŠTITE ZA LOKACIJU 11:</t>
  </si>
  <si>
    <t>Sustav videonadzorne zaštite udaljene lokacije 13</t>
  </si>
  <si>
    <t>Ukupno oprema i ugradnja sustava videonadzorne zaštite za lokaciju 13:</t>
  </si>
  <si>
    <t>Ukupno radovi sustava videonadzorne zaštite za lokacije 13:</t>
  </si>
  <si>
    <t>SVEUKUPNO SUSTAV VIDEONADZORNE ZAŠTITE ZA LOKACIJU 13:</t>
  </si>
  <si>
    <t>Sustav videonadzorne zaštite udaljene lokacije 14</t>
  </si>
  <si>
    <t>Ukupno oprema i ugradnja sustava videonadzorne zaštite za lokaciju 14:</t>
  </si>
  <si>
    <t>Ukupno radovi sustava videonadzorne zaštite za lokacije 14:</t>
  </si>
  <si>
    <t>SVEUKUPNO SUSTAV VIDEONADZORNE ZAŠTITE ZA LOKACIJU 14:</t>
  </si>
  <si>
    <t>Sustav videonadzorne zaštite udaljene lokacije 15</t>
  </si>
  <si>
    <t>Ukupno oprema i ugradnja sustava videonadzorne zaštite za lokaciju 15:</t>
  </si>
  <si>
    <t>Ukupno radovi sustava videonadzorne zaštite za lokacije 15:</t>
  </si>
  <si>
    <t>SVEUKUPNO SUSTAV VIDEONADZORNE ZAŠTITE ZA LOKACIJU 15:</t>
  </si>
  <si>
    <t>Sustav videonadzorne zaštite udaljene lokacije 16</t>
  </si>
  <si>
    <t>Ukupno oprema i ugradnja sustava videonadzorne zaštite za lokaciju 16:</t>
  </si>
  <si>
    <t>Ukupno radovi sustava videonadzorne zaštite za lokacije 16:</t>
  </si>
  <si>
    <t>SVEUKUPNO SUSTAV VIDEONADZORNE ZAŠTITE ZA LOKACIJU 16:</t>
  </si>
  <si>
    <t>Sustav videonadzorne zaštite udaljene lokacije 17</t>
  </si>
  <si>
    <t>Ukupno oprema i ugradnja sustava videonadzorne zaštite za lokaciju 17:</t>
  </si>
  <si>
    <t>Ukupno radovi sustava videonadzorne zaštite za lokacije 17:</t>
  </si>
  <si>
    <t>SVEUKUPNO SUSTAV VIDEONADZORNE ZAŠTITE ZA LOKACIJU 17:</t>
  </si>
  <si>
    <t>Sustav videonadzorne zaštite udaljene lokacije 18</t>
  </si>
  <si>
    <t>Ukupno oprema i ugradnja sustava videonadzorne zaštite za lokaciju 18:</t>
  </si>
  <si>
    <t>Ukupno radovi sustava videonadzorne zaštite za lokacije 18:</t>
  </si>
  <si>
    <t>SVEUKUPNO SUSTAV VIDEONADZORNE ZAŠTITE ZA LOKACIJU 18:</t>
  </si>
  <si>
    <t>12.1</t>
  </si>
  <si>
    <t>12.2</t>
  </si>
  <si>
    <t>SVEUKUPNO SUSTAV VIDEONADZORNE ZAŠTITE:</t>
  </si>
  <si>
    <t>Napomena:
Ova elektronička datoteka je pomoćno sredstvo za izradu ponude. 
Ponuđač je dužan provjeriti izračun. Za matematičke i druge greške u izračunu odgovoran je ponuđač.</t>
  </si>
  <si>
    <t>Sustav videonadzorne zaštite u Nadzornom centru</t>
  </si>
  <si>
    <t>1.1.</t>
  </si>
  <si>
    <t xml:space="preserve">Dobava, isporuka, ugradnja i spajanje unutarnje mrežne video kamere u dome kućištu slijedećih tehničkih karakteristika:
• slikovni senzor s progresivnom tehnologijom skeniranja
• dan/noć funkcionalnosti s integriranim infracrvenim filtrom (infrared cut filter)
• integriran varifokalni objektiv, megapikselne rezolucije, 2,8–12mm/F1.2, s automatskim fokusom, motoriziranom lećom i auto-iris funkciojom
• integriran infracrveni reflektor, domet 30m 
• rezolucija kamere: minimalno 1920x1080
• Minimalna osjetljivost pri 0.002Lux /F1.2, 0 lux sa uključenom IR rasvjetom
• podržane kompresijske metode: H.265, H.264
• učestalost (frame rate): minimalno 25fps na 1920x1080 rezoluciji
• podrška za široki dinamički spektar (WDR), minimalno 140 dB
• napredne funkcije: kompenzacija pozadinskog svjetla (BLC), dinamičko reduciranje šuma (DNR), mogućnost definiranja područja od posebnog interesa (ROI), 
</t>
  </si>
  <si>
    <t>• podrška za analitičke funkcije: detekcija presijecanja virtualne linije, detekcija ulaska/izlaska iz štićene regije, detekcija ostavljenog predmeta, detekcija uklanjanja objekta, podrška za detekciju lica, podrška za detekciju defokusiranja kamere i promjenu scene nadzora 
• mogućnost kreiranja višestrukih streamova, 
• mogućnost maskiranja određenih područja
• sučelje za integraciju (API ili SDK)
• podrška za tri razine sigurnosnog pristupa (administrator, operater, korisnik), podrška za IP filtriranje adresa i HTTPS enkripciju
• podržani protokoli: TCP/IP, HTTP, HTTPS, FTP, SFTP, DNS, DDNS, RTP, RTSP, RTCP, NTP, SMTP, SNMP, IGMP, 802.1x, QoS, IPv6, UDP 
• podrška za prihvat memorijske kartice 256GB
• integrirano 100Mb Ethernet sučelje
• otpornost kućišta na udarce IK10
• napajanje PoE (802.3af, class3)</t>
  </si>
  <si>
    <t>Ukupno oprema i ugradnja sustava videonadzorne zaštite u Nadzornom centru:</t>
  </si>
  <si>
    <t>1.2.</t>
  </si>
  <si>
    <r>
      <t>Dobava, isporuka, polaganje i uvlačenje signalnog kabela: S/FTP 4x2x0,5mm</t>
    </r>
    <r>
      <rPr>
        <vertAlign val="superscript"/>
        <sz val="8"/>
        <rFont val="Arial"/>
        <family val="2"/>
        <charset val="238"/>
      </rPr>
      <t>2</t>
    </r>
    <r>
      <rPr>
        <sz val="8"/>
        <rFont val="Arial"/>
        <family val="2"/>
      </rPr>
      <t xml:space="preserve"> cat..6.
</t>
    </r>
  </si>
  <si>
    <t xml:space="preserve">Dobava, isporuka i ugradnja plastičnih kanalica bijele boje, dimenzija 30x15mm sa svim montažnim priborom uključujući potrebni instalacijski spojni i montažni pribor i materijal (razvodne kutije, uvodnice, gips, čavle, obujmice i vezice).
</t>
  </si>
  <si>
    <t xml:space="preserve">Dobava, isporuka i ugradnja plastičnih negorivih samogasivih savitljivih CSS Ø16 cijevi sa svim montažnim priborom i materijalom (razvodne kutije, uvodnice, gips, čavle, obujmice i vezice).
</t>
  </si>
  <si>
    <t xml:space="preserve">Obilježavanje vodova u skladu sa projektnom dokumentacijom.
 </t>
  </si>
  <si>
    <t xml:space="preserve">Spajanje na glavni razdjelnik napajanja sa svim potrebnim prespojnim materijalom i zaštitnim cijevima.
</t>
  </si>
  <si>
    <t>Ukupno instalacije sustava videonadzorne zaštite u Nadzornom centru:</t>
  </si>
  <si>
    <t>1.3.</t>
  </si>
  <si>
    <t xml:space="preserve">Podešavanje vidnog polja kamere. Vidno polje potrebno je podesiti u različitim uvjetima rada. Posebnu pažnju posvetiti noćnom režimu rada kamera, te za vrijeme visokog stupnja osvijetljenosti ili pozadinskog osvjetljenja.
</t>
  </si>
  <si>
    <t xml:space="preserve">Nabacivanje parica kabela na prespojni panel i spajanje na sabirnicu za uzemljenje i elementima za označavanje, s tiskanim ispisom oznaka i označavanjem prespojnog panela i svakog priključnog mjesta (oznake moraju biti otporne na prašinu i vlagu).
</t>
  </si>
  <si>
    <t xml:space="preserve">Dobava i postavljanje upozoravajućeg natpisa "OBJEKT ŠTIĆEN VIDEO NADZOROM" ili sl., na hrvatskom jeziku, izrađen u obliku vodootporne naljepnice.
</t>
  </si>
  <si>
    <t xml:space="preserve">Dobava, isporuka i podešavanje licence za integraciju fiksne kamere u programsku aplikaciju sustava video nadzora
NAPOMENA: Odnosi se na kamere u prostoriji Nadzornog centra na centralnoj lokaciji.
</t>
  </si>
  <si>
    <t>Ukupno radovi sustava videonadzorne zaštite u Nadzotnom centru:</t>
  </si>
  <si>
    <t>Sustav protuprovalne zaštite u Nadzornom centru</t>
  </si>
  <si>
    <t>2.1.</t>
  </si>
  <si>
    <t xml:space="preserve">Dobava, isporuka, ugradnja i spajanje centralne alarmne jedinice u kompletu s rezervnim napajanjem slijedećih karakteristika:
• minimalno 20 particija, minimalno 50 zona, 
• minimalno 100 korisnika
• mogućnost spremanja minimalno 10000 zapisa (logova) u samoj centrali
• visoka razina sigurnosti kroz podršku za proizvoljni izbor i programiranje vrijednosti otpora za svaki alarmni ulaz u vrijednostima između (3-300 kΩ)
• podrška za anti-passback kontrolu pristupa s mogućnošću kreiranja sigurnosnih prstenova 
• mogućnost prihvata digitalnih detektora temperature i relativne vlage sa podešavanjem i primanjem alarmnih informacija o vrijednostima direktno preko BUS-a sa internom pohranom podataka vrijednosti temperature i relativne vlage unutar jedne godine
• mogućnost detekcije 3 tipa alarma za svaku zonu: sabotaža, provala, antimasking (Triple End Of Line)
• integriran modul s 8 relejnih izlaza (poluvodički (eng. solid state) releji, 30VDC / 3A-10ms), 8 nadziranih ulaza (eng. Triple End of Line) i 6 izlaza otvoreni kolektor (eng. open collector, 500mA vršne struje, 350mA stalne struje) i jedan wiegand ulaz za prihvat čitača kartica
• nadzirano napajanje sustava sa internom pohranom podataka unutar jedne godine (napon akumulatora, izlazna snaga, ulazni napon, temperatura modula napajanja)
• mogućnost naprednog testiranja baterija (testiranje pod opterećenjem u određeno vrijeme) te generiranje tehničkih alarma u slučaju detekcije anomalija
• integriran RTC (Real time Clock), mogućnost vremenske sinkronizacije putem NTP protokola
• integrirano LAN sučelje: za parametriranje (programiranje) sustava, za dijagnosticiranje i upravljanje sustavom
</t>
  </si>
  <si>
    <t xml:space="preserve">• dvosmjerna integraciju sa trećim sustavima korištenjem SSH ili jednakovrijednog sučelja
• mogućnost prihvata modula sustava kontrole pristupa
• povezivane sa dojavnim centrom putem standardiziranog SIA IP alarmnog protokola
• uključen napajač, kućište i baterije za autonomiju napajanja
• sukladnost s EN50131 standardom
</t>
  </si>
  <si>
    <t xml:space="preserve">Dobava, isporuka, ugradnja i spajanje dualnog detektora pokreta slijedećih karakteristika:
• kombinirani PIR + mikrovalni detektor
• anti-masking funkcija
• dinamička temperaturna kompenzacija
• integriran algoritam za analiziranje signala s različitih izvora (mikrovalni, temperatura)
• integriran LED indikator
• integriran tamper
• podrška za udaljeno samotestiranje
• sukladnost s EN 50131 standardom
</t>
  </si>
  <si>
    <t xml:space="preserve">Dobava, isporuka, ugradnja i spajanje nadgradnog magnetskog kontakta na vrata slijedećih karakteristika:
• nadgradni plastični magnetski kontakt
• maksimalni razmak 1.5cm
• sukladnost s EN50131 standardom
</t>
  </si>
  <si>
    <t xml:space="preserve">Dobava, isporuka, ugradnja i spajanje detektora temperature i vlage slijedećih karakteristika:
• mogućnost povezivanja sa centralnom alarmnom jedinicom sustava protuprovale putem komunikacijske sabirnice, prosljeđivanje i pohrana podataka o iznosu temperature i relativne vlage u centralnu alarmnu jedinicu
• detekcija temperature i relativne vlage
• točnost detekcije temperature: 0..50°C, ±1.2°C
• točnost detekcije relativne vlage: 20..80%rh: ±3%
</t>
  </si>
  <si>
    <t xml:space="preserve">Dobava, isporuka, ugradnja i spajanje detektora vode (poplave) slijedećih karakteristika:
• detekcija svih likvida s minimalnom vodljivosti 150μS
• senzorski izlaz: open colector ili relej
• stupanj zaštite IP68
</t>
  </si>
  <si>
    <t xml:space="preserve">Dobava, isporuka, ugradnja i spajanje upravljačke tipkovnice protuprovalnog sustava slijedećih minimalnih traženih karakteristika:
• uključena tipkovnica s LCD ekranom rezolucije 128x64 piksela i pozadinskim osvjetljenjem
</t>
  </si>
  <si>
    <t xml:space="preserve">Dobava, isporuka, ugradnja i spajanje samonapajajuće vanjske alarmne sirene s bljeskalicom slijedećih tehničkih karakteristika:
• vanjska sirena s bljeskalicom 
• zvučni izlaz 106dB na 1m
• ugrađen sklop za zaštitu od zapunjavanja pjenom
• uključena akumulatorska baterija
• sukladnost s EN50131 standardom
</t>
  </si>
  <si>
    <t>Ukupno oprema i ugradnja sustava protuprovalne zaštite u Nadzornom centru:</t>
  </si>
  <si>
    <t>2.2.</t>
  </si>
  <si>
    <r>
      <t>Dobava, isporuka, polaganje i uvlačenje signalnog kabela: LiYCY 6x0,22mm</t>
    </r>
    <r>
      <rPr>
        <vertAlign val="superscript"/>
        <sz val="8"/>
        <rFont val="Arial"/>
        <family val="2"/>
        <charset val="238"/>
      </rPr>
      <t>2</t>
    </r>
    <r>
      <rPr>
        <sz val="8"/>
        <rFont val="Arial"/>
        <family val="2"/>
      </rPr>
      <t xml:space="preserve">.
</t>
    </r>
  </si>
  <si>
    <t xml:space="preserve">Dobava, isporuka, polaganje i uvlačenje signalnog kabela: IY(St)Y 3x2x0,8mm.
</t>
  </si>
  <si>
    <r>
      <t>Dobava, isporuka, polaganje i uvlačenje sigurnosnog kabela za napajanje bez halogena: 
NHXMH-J 3x1,5 mm</t>
    </r>
    <r>
      <rPr>
        <vertAlign val="superscript"/>
        <sz val="8"/>
        <rFont val="Arial"/>
        <family val="2"/>
        <charset val="238"/>
      </rPr>
      <t>2</t>
    </r>
    <r>
      <rPr>
        <sz val="8"/>
        <rFont val="Arial"/>
        <family val="2"/>
      </rPr>
      <t xml:space="preserve">. 
</t>
    </r>
  </si>
  <si>
    <r>
      <t>Dobava, isporuka, polaganje i uvlačenje žuto-zelenog vodiča za izjednačenje potencijala P/F-Y 1x2.5mm</t>
    </r>
    <r>
      <rPr>
        <vertAlign val="superscript"/>
        <sz val="8"/>
        <rFont val="Arial"/>
        <family val="2"/>
        <charset val="238"/>
      </rPr>
      <t>2</t>
    </r>
    <r>
      <rPr>
        <sz val="8"/>
        <rFont val="Arial"/>
        <family val="2"/>
      </rPr>
      <t xml:space="preserve">.
</t>
    </r>
  </si>
  <si>
    <t>Dobava, isporuka i ugradnja plastičnih kanalica s poklopcem, dimenzija 20x15mm sa svim montažnim priborom uključujući potrebni instalacijski spojni i montažni pribor i materijal  (razvodne kutije, uvodnice, gips, čavle, obujmice i vezice).</t>
  </si>
  <si>
    <t xml:space="preserve">Ispitivanje instalacije sustava protuprovalne zaštite.
</t>
  </si>
  <si>
    <t>Ukupno instalacije sustava protuprovalne zaštite u Nadzornom centru:</t>
  </si>
  <si>
    <t>2.3.</t>
  </si>
  <si>
    <t xml:space="preserve">Programiranje i parametriranje sustava s unošenjem korisničkih podataka. Pri tome se misli na sve radove koji su potrebni da bi sustav mogao samostalno raditi prema punoj funkcionalnosti.
</t>
  </si>
  <si>
    <t xml:space="preserve">Programiranje automatskog postavljanja zaštite pojedinih particija što se postiže integriranjem sa sustavom kontrole pristupa koji prepoznaje ulazak jedne ili više osoba te eventualni ostanak osobe uz integraciju s dualnim detektorima.
</t>
  </si>
  <si>
    <t xml:space="preserve">Dobava, isporuka i podešavanje licence za priključak centralne alarmne jedinice u centralni nadzorni sustav
</t>
  </si>
  <si>
    <t xml:space="preserve">Dobava, isporuka i podešavanje licence za integraciju jednog detektora priključenog na centralnu alarmnu jedinicu u glavnu serversku aplikaciju sustava tehničke zaštite u Nadzornom centru.
</t>
  </si>
  <si>
    <t>Ukupno radovi sustava protuprovalne zaštite u Nadzornom centru:</t>
  </si>
  <si>
    <t>Sustav kontrole pristupa u Nadzornom centru</t>
  </si>
  <si>
    <t>3.1.</t>
  </si>
  <si>
    <t xml:space="preserve">Dobava, isporuka, ugradnja i spajanje modula kontrole pristupa:
• povezanost modula s centralnom alarmnom jedinicom preko komunikacijske sabirnice
• podrška za čitače kartica s OSDP protokolom ili jednakovrijednim s mogućnošću prihvata do dva čitača sa ili bez tipkovnice
• min. jedan nadziran ulaz, min. dva TTL ulaza
• min. 1x OC (open collector) izlaza 
• min. jedan relejni izlaz s vršnim vrijednostima (30VDC / 3A, s peakom 10 ms)
• mogućnost prihvata min. dva čitača kartica s OSDP sučeljem ili jednakovrijednim
</t>
  </si>
  <si>
    <t xml:space="preserve">Dobava, isporuka, ugradnja i spajanje čitača pametnih kartica, sljedećih minimalnih karakteristika:
• beskontaktni čitač pametnih kartica, sustava kontrole pristupa
• radna frekvencija: 13.56 MHz
• zaštićena komunikacija između čitača i kartice
• podrška za NFC (Near Field Communication)
• podrška za Bluetooth tehnologiju
• istovremena podrška za podržane beskontaktne tehnologije
• wiegand sučelje
</t>
  </si>
  <si>
    <t xml:space="preserve">Dobava i isporuka beskontaktne čip kartice slijedećih minimalnih karakteristika:
• kompatibilnost s čitačima pametnih kartica u Nadzornom centru i na komunikacijskim ormarima lokacija javnih površina                                                                                                           • mogućnost direktnog termo printanja na karticu 
</t>
  </si>
  <si>
    <t xml:space="preserve">Nosač beskontaktne kartice s kopčom i sigurnosnom vezicom bijele boje.
</t>
  </si>
  <si>
    <t xml:space="preserve">Dobava, isporuka, ugradnja i spajanje elektromagnetske brave slijedećih karakteristika:
• status otvorenosti vrata
• bez napona otvoren
• napajanje: 12V DC 
• električki kontrolirane obje kvake
• potrošnja: 480mA
• nadzor: zasun, kvaka – panik
• u kompletu provodnik kabela i kabel za bravu, cilindar i dva ključa, komplet kvaka i okova
</t>
  </si>
  <si>
    <t xml:space="preserve">Dobava, isporuka i ugradnja uređaja za automatsko zatvaranje vrata - hidraulične pumpe sljedećih karakteristika:
• za vrata širine do 950 mm (cca 60 kg)
• univerzalno lijevo-desno
• u kompletu sa škarama
• optimalni kut otvaranja 70-150°
• mogućnost regulacije brzine zatvaranja
• pumpu predvidjeti obzirom na težinu vrata i način ugradnje
</t>
  </si>
  <si>
    <t xml:space="preserve">Dobava, isporuka, ugradnja i spajanje vanjske IP portafonske jedinice, slijedećih karakteristika:
• digitalna IP pozivna portafonska jedinica sa jednom pozivnom tipkom
• integrirano interno zvučničko pojačalo 
• integriran omnidirekcionalan mikrofon
• ukupno harmoničko izobličenje (eng. Total Harmonic Distorsion- THD) + buka (eng. Noise-N), bez uključenog sustava redukcije pozadinske buke (THD+N) na 70 dB, mora biti manje ili jednako 2% (testirano s Audio Precision SYS 2722 ili jednakovrijednim uređajem)
• integriran napredan sustav neutralizacije pozadinske buke (noise cancellation)
• zvučni tlak (eng Sound perssure Level- SPL) na 1m u half duplex modu, mora biti minimalno 105dB (testirano s Audio Precision SYS 2722 ili jednakovrijednim uređajem)
• Ethernet priključak, PoE IEEE 802.3af  
• podržani protokoli: IP, TCP, UDP, HTTPS, DHCP, SNMP, NTP
• anti vandalno kućište (IK08, sukladno EN 62262) s mogućnost smještaja u vanjske uvjete rada (IP66 sukladno EN 60529)
• radna temperatura: -30°C do +60°C
</t>
  </si>
  <si>
    <t xml:space="preserve">Dobava, isporuka, ugradnja i spajanje unutarnje IP portafonske jedinice slijedećih karakteristika: 
• digitalna IP pozivna portafonska jedinica sa slušalicom
• prikazni ekran sa pozadinskim osvjetljenjem i funkcijske tipke
• Ethernet priključak, PoE IEEE 802.3af
NAPOMENA: Postavlja se u prostoriji Nadzornog centra na centralnoj lokaciji. 
</t>
  </si>
  <si>
    <t>Ukupno oprema i ugradnja sustava kontrole pristupa u Nadzornom centru:</t>
  </si>
  <si>
    <t>3.2.</t>
  </si>
  <si>
    <t xml:space="preserve">Dobava, isporuka, polaganje i uvlačenje signalnog kabela
IY(St)Y 5x2x0,6mm.
</t>
  </si>
  <si>
    <t xml:space="preserve">Dobava, isporuka, polaganje i uvlačenje signalnog kabela
IY(St)Y 3x2x0,8mm.
</t>
  </si>
  <si>
    <r>
      <t>Dobava, isporuka, polaganje i uvlačenje žuto-zelenog vodiča za izjednačenje potencijala P/F-Y 1x10mm</t>
    </r>
    <r>
      <rPr>
        <vertAlign val="superscript"/>
        <sz val="8"/>
        <rFont val="Arial"/>
        <family val="2"/>
        <charset val="238"/>
      </rPr>
      <t>2</t>
    </r>
    <r>
      <rPr>
        <sz val="8"/>
        <rFont val="Arial"/>
        <family val="2"/>
      </rPr>
      <t xml:space="preserve">.
</t>
    </r>
  </si>
  <si>
    <t xml:space="preserve">Ispitivanje instalacije sustava kontrole pristupa.
</t>
  </si>
  <si>
    <t>Ukupno instalacije sustava kontrole pristupa u Nadzornom centru:</t>
  </si>
  <si>
    <t>3.3.</t>
  </si>
  <si>
    <t xml:space="preserve">Programiranje i parametriranje sustava kontrole pristupa s unošenjem korisničkih podataka. Određivanje prava pristupa korisnika. Pri tome se misli na sve radove koji su potrebni da bi sustav mogao samostalno raditi prema punoj funkcionalnosti.
</t>
  </si>
  <si>
    <t xml:space="preserve">Priključivanje modula kontrole pristupa na centralnu alarmnu jedinicu, podešavanje i provjera komunikacije.
</t>
  </si>
  <si>
    <t xml:space="preserve">Programiranje i parametriranje IP portafonskog sustava.
Pri tome se misli na sve radove koji su potrebni da bi sustav mogao samostalno raditi prema punoj funkcionalnosti.
</t>
  </si>
  <si>
    <t xml:space="preserve">Bravarski radovi oko sanacije i prilagodbe unutarnjih vrata, ugradnja elektromagnetske brave, ugradnja kompletno novog ožičenja u sama vrata u čeličnu savitljivu kanalicu otpornu na koroziju te glodavce, popravak/zamjena šarki (zavarivanje, lijepljenje, brtvljenje, spajanje vijčanom vezom, podmazivanje -ovisno o tipu zatečenih vrata), ravnanje štoka vrata i samih vrata prijenosnom hidrauličnom napravom (po potrebi), te svi radovi potrebni kako bi se osiguralo nesmetano i sigurno korištenje vrata.
</t>
  </si>
  <si>
    <t xml:space="preserve">Dobava, isporuka i podešavanje licence za priključak modula kontrole pristupa u glavnu serversku aplikaciju sustava tehničke zaštite u Nadzorno centru s unošenjem korisničkih podataka i podešavanje svih parametara i ovlasti.
Integracija s video nadzorom – automatski prikaz snimke prolaska / očitanja odabirom događaja 
</t>
  </si>
  <si>
    <t>Ukupno radovi sustava kontrole pristupa u Nadzornom centru:</t>
  </si>
  <si>
    <t>Opremanje Nadzornog centra</t>
  </si>
  <si>
    <t>4.1.</t>
  </si>
  <si>
    <t>Dobava, isporuka, ugradnja i spajanje poslužitelja sustava tehničke zaštite slijedećih minimalnih karakteristika:
- tip poslužitelja: dvo-procesorski
- tip procesora: minimalno dva procesora s 8 jezgri, 16 niti izvođenja, minimalne frekvencije 2,5 GHz 
- RAM: minimalno 2x 32GB DDR4 3200 MHz, ECC s mogućnošću proširenja
- diskovi: Najmanje 2 x 600GB 10k HDD u RAID 1 polju
- RAID kontroler: Podrška za minimalno RAID nivoe 0, 1
- slotovi za proširenje: minimalno 8x PCIe 3.0
- priključci: minimalno 4x USB, 1x VGA, 1xdedicirani port za upravljanje (1 Gb/s)
- SAS konekcija: minimalno 2x SAS kontrolera za spajanje na vanjski diskovni sustav
- mrežna kartica: Integriran Ethernet adapter- min 4x 1Gb/s RJ45
- udaljeni nadzor i upravljanje poslužitelja: Licenca za udaljeni nadzor poslužitelja sa grafičkim sučeljem
- napajanje: redundantno
- hlađenje: redundantno
- operativni sustavi: podrška za Windows Server 2019, podrška za ponuđenu virtualizacijsku platformu i relacijsku bazu podataka
- kućište: Visine 2U za ugradnju u poslužiteljski ormar. Uz uređaj treba biti isporučen sav pribor potreban za ugradnju u poslužiteljski ormar</t>
  </si>
  <si>
    <t xml:space="preserve">Dobava, isporuka i instalacija operativnih sustava za virtualne poslužitelje (kao tip Windows Server) s odgovarajućim brojem licenci (CAL)
</t>
  </si>
  <si>
    <t xml:space="preserve">Dobava, isporuka i instalacija relacijske baze podataka (kao tip MS SQL) s odgovarajućim brojem licenci (CAL)
</t>
  </si>
  <si>
    <t xml:space="preserve">Dobava, isporuka, ugradnja i spajanje diskovnog  sustava minimalnih karakteristika:                                               
• dva kontrolera s ukupno 16 GB interne memorije
• kontroleri: najmanje dva kontrolera s ukupno min 128 GB interne memorije; 
• najmanje 2 x 12Gbps SAS priključka na kontroleru, uz mogućnost nadogradnje na NAS (CIFS i NFS) mrežni protokol. Komunikacija između kontrolera i disk kućišta mora biti najmanje 12Gb SAS
• ugrađeni diskovi: Najmanje 21x 1,2TB 10k rpm SAS diskova; 12x 8TB 7,2k NL-SAS HDD
• podržani diskovi: podržano istodobno korištenje različitih tipova diskova: SAS, NL-SAS, SSD
• podržane funkcionalnosti: Podrška za RAID nivo: 0, 1,10, 5 i 6
• napajanje: redundantno
• kućište: 4U s priborom za ugradnju u ormar
	</t>
  </si>
  <si>
    <t xml:space="preserve">Dobava, isporuka, ugradnja i spajanje klijentskog računala videonadzora slijedećih minimalnih karakteristika:   
• procesor s minimalno 4 jezgre i 8 niti izvođenja (engl. thread), radne frekvencije 3,6GHz, kao tip: Intel i7-7700, 3,60GHz
• radna memorija: 16GB DDR4
• grafička kartica: grafička kartica s CUDA GPU podrškom s mogućnošću prihvata minimalno dva monitora, 
• ugrađeni pogoni: 128GB SATA SDD i 1TB SATA 7200 rpm
• priključci: minimalno 2 USB 3.0 i 2 USB 3.0
• optička jedinica: DVD±RW
• tipkovnica: USB tipkovnica, bez dvostrukih slovnih oznaka, od istog proizvođača kao i računalo
• miš: USB Optički scroll miš
• mrežno sučelje: Gb mreža
• operativni sustav: 64 bitni
</t>
  </si>
  <si>
    <t xml:space="preserve">Dobava, isporuka, ugradnja i spajanje monitora klijentskog računala (tip1) slijedećih minimalnih karakteristika:   
• Veličina ekrana 64’’ ili veća    
• Rezolucija minimalno: 3840 x 2160
• Omjer slike: 16:9 
• Svjetlina [cd/m²] 500
• Kontrast  1100:1 
• Kut gledanja: 178° horizontalno / 178° vertikalno 
• Vrijeme odziva: 8 ms
• Konekcije: 2x HDMI, 1xDisplayPort, 1 x USB
• mogućnost montaže na zid s uključenim nosačem
</t>
  </si>
  <si>
    <t xml:space="preserve">Dobava, isporuka, ugradnja i spajanje monitora klijentskog računala (tip2) slijedećih minimalnih karakteristika:   
• Veličina ekrana 27’’          
• Tehnologija ekrana: IPS
• Rezolucija minimalno: 3840 x 2160
• Omjer slike: 16:9 
• Svjetlina [cd/m²] 300
• Kontrast  1000:1 
• Kut gledanja: 178° horizontalno / 178° vertikalno 
• Vrijeme odziva: 5 ms
• Konekcije: 2x HDMI, 1xDisplayPort, 1 x USB
• Prilagodljivo postolje s mogućnošču zakretanja i podešavanja po visini
</t>
  </si>
  <si>
    <t xml:space="preserve">Dobava, isporuka, ugradnja i spajanje operaterske upravljačke tipkovnice slijedećih minimalnih karakteristika:   
• mogućnost upravljanja po X i Y osi sa okretnim dijelom upravljačke palice za uvećavanje kadra (zoom)
• programibilne tipke za direktno upravljanje predefiniranim pozicijama kamera te pokretanje izvršnih funkcija u programskoj aplikaciji video nadzora
• USB sučelje za spoj na klijentsko računalo
</t>
  </si>
  <si>
    <t>Ukupno opremanje Nadzornog centra novom opremom:</t>
  </si>
  <si>
    <t>4.2.</t>
  </si>
  <si>
    <t>Programska podrška</t>
  </si>
  <si>
    <t xml:space="preserve">Dobava, isporuka i instalacija programske aplikacije sustava videonadzora slijedećih minimalnih karakteristika:                                               
• podrška za različite kompresijske metode H.265, H.264 MPEG-4, MJPEG)
• podrška za standardne, megapiksel i HD razlučivosti
• podrška za pre i post alarmno snimanje
• podrška za snimanje na samoj kameri (eng. Edge Storage support, edge device recording)
• mogućnost podešavanja kontinuirane pohrane, po detektiranom događaju ili alarmu (engl. event/alarm recording) ili ručno pokretanje snimanja
• podrška za višestruke video tokove sa kamere (eng. multistreaming support)
• podrška za rad u virtualnom okruženju
• podrška za failover koncept
• podrška za video zid
• podrška za skalabilnu kvalitetu pohrane videozapisa
• podrška za smanjenje veličine podataka video zapisa smanjenjem broja kadrova video zapisa prilikom arhiviranja. (engl. Video data grooming)
• podrška za prihvat analitičkih informacija s prometnih analitičkih kamera i kamera za opći nadzor• mogućnost zaštite eksportiranog videa korištenjem zaporke
</t>
  </si>
  <si>
    <t xml:space="preserve">Dobava, isporuka i instalacija aplikacije za centralno alarmiranje s prilagođenim klijentskim sučeljem za obradu alarmnih informacija slijedećih minimalnih karakteristika:                                               
• integracija s programskom aplikacijom sustava video nadzora 
• integracija s integracijskim komunikacijskim sučeljem sustava za nadzor i upravljanje prometom
• integracija s aplikacijom za nadzor udaljenih ormara, 
• integracija centralne alarmne jedinice te podrška za upravljanje i prihvat podataka sustava protuprovale, nadzora okoline i kontrole pristupa
• integracija s mrežnim portafonskim sustavom
• klijent-server arhitektura
• pohrana primljenih podataka u relacijsku bazu (MS SQL ili jednakovrijednu) s uključenom bazom podataka
• uključena konfiguracijska aplikacija za kreiranje tlocrtnih prikaza, aktivnih dinamičkih ikona, poligona za prikaz stvarnog rasporeda elemenata sustava na lokaciji, kao i tip zvuka koji se može dodijeliti za svaki alarmni događaj
• mogućnost izrade prilagođenog sučelja ekrana, kroz konfiguracijsku aplikaciju, na kojem se prikazuje eskalacijska procedura prilikom obrade alarmnog događaja. Za svaki alarmni događaj korisnik mora moći definirati da li je obrada događaja brza (bez eskalacijske procedure) ili zahtjeva za obradu u kojoj se može prilagoditi izgled sučelja za obradu prema željama korisnika (prikaz trenutnog videa sa pojedinih kamera, prikaz snimke sa istih kamera u trenutku alarma, polja za unos komentara, mogućnost kreiranja padajućih lista sa predefiniranim komentarima, mogućnost definiranja polja sa jasnim tekstualnim procedurama za svaki tip alarma)
</t>
  </si>
  <si>
    <t xml:space="preserve">• način rada: servis unutar operativnog sustava
• u slučaju prekida komunikacije s pojedinim sustavom, servis treba automatski obavijestiti operatera putem klijentske aplikacije te pokušavati uspostaviti vezu sa dotičnim sustavom
• podržani operativni sustavi: MS Windows Server
</t>
  </si>
  <si>
    <t xml:space="preserve">Dobava, isporuka i instalacija klijenta aplikacije za centralno alarmiranje  slijedećih minimalnih karakteristika:       
• mogućnost povezivanja svakog tlocrtnog prikaza sa odgovarajućim prikazom kamera na drugom ekranu
• aplikacija mora imati mogućnost, da u slučaju određene alarmne situacije prikaže alarm u alarmnoj listi te po zahtjevu operatera prikaže tlocrtni prikaz prostorne sekcije u kojoj je detektiran alarm s promijenjenom bojom aktivnog simbola koji je  u alarmu te da operater može trenutno dobiti video sliku s alarmne pozicije na pomoćnom monitoru. Svi alarmni događaji moraju biti prikazani u obliku alarmne liste na kojoj će biti navedeni svi neobrađeni alarmni događaji (u odgovarajućim bojama koje određuju pojedini tip događaja)
• mogućnost korištenja zoom funkcionalnosti unutar tlocrtnog prikaza, putem kotačića na mišu
• mogućnost brzog pregleda videa s kamera pozicioniranjem kursora iznad pripadajuće ikone kamere
• podrška za slikovne i geografske podloge
• mogućnost kreiranja izvršnih (aktivacijskih) funkcija nad odgovarajućom ikonom (desni klik)
• podrška za neograničen broj mapa
• ikone trebaju imati sljedeće funkcionalnosti:
o mogućnost prikaza alarma različitim bojama
o mogućnost promjene prikaza kamera na drugom monitoru,
o mogućnost prikaza druge mape (navigacijski element)
• mogućnost obrade zaprimljenih alarma prema unaprijed definiranim pravilima
</t>
  </si>
  <si>
    <t xml:space="preserve">Dobava, isporuka i instalacija servisa za prihvat prometnih analitičkih informacija slijedećih minimalnih karakteristika:       
• prihvat podataka s prometnih analitičkih kamera i kamera prometnog toka
• integracija s centralnom nadzornom aplikacijom
</t>
  </si>
  <si>
    <t xml:space="preserve">Dobava, isporuka i instalacija aplikacije za nadzor i parametriranje uređaja za nadzor okoline slijedećih minimalnih karakteristika:                                               
• sistemski servis sa konfiguracijskom aplikacijom za parametriranje rada servisa i dodjelu prava pristupa udaljenim komunikacijskim ormarima 
• integracija sa centralnom nadzornom aplikacijom
• prihvat svih događaja u sustavu nadzora okoline, vođenje dnevnika događaja (logovi) i propagiranje alarmnih informacija centralnoj nadzornoj aplikaciji 
</t>
  </si>
  <si>
    <t>Dobava i isporuka i instalacija aplikativnog rješenja za virtualizaciju poslužitelja slijedećih minimalnih karakteristika:    
• programska oprema za virtualizaciju: uključene sve potrebne licence za virtualizaciju korištenog broja hostova s dva procesora s uključenom programskom opremom za upravljanje virtualizacijskom infrastrukturom
• podrška za virtualizaciju operativnih sustava: Windows Server, Linux, 
• operativni nadzor: omogućuje nadzor performansa virtualnih poslužitelja i virtualizacijskih hostova te mogućnost konverzije P2V
• Mogućnost dodjeljivanja dinamičke količine diskovnog prostora
• Visoka dostupnost: osigurano štićenje od kvara virtualizacijskog poslužitelja na način da ponovo pokreće zahvaćene virtualne poslužitelje  na drugom, ispravnom virtualizacijskom hostu u okolini dijeljenog diskovnog sustava
• Migracija virtualnih poslužitelja: mogućnost prebacivanja virtualnih poslužitelja sa jednog virtualizacijskog hosta na drugi bez utjecaja na rad krajnjih korisnika
• Replikacija: mogućnost replikacije virtualnih poslužitelja
• Podrška za upravljanje i instalaciju zakrpi: mogućnost automatskog praćenja i instalacije zakrpi na  virtualne poslužitelje i virtualizacijske hostove</t>
  </si>
  <si>
    <t xml:space="preserve">Dobava i isporuka i instalacija centralne aplikacije za nadzor i upravljanje prometom slijedećih minimalnih karakteristika:    
-	ponuđeni sustav mora imati otvorenu arhitekturu na način da:
	koristi standardnu bazu podataka i standardne formate podataka,
	koristi standardnu IP komunikaciju sa vanjskom opremom i drugim prometnim pod-sustavima,
	koristi standardnu IP komunikaciju za povezivanje korisničkih radnih stanica,
	omogućava povezivanje s opremom i sustavima drugih proizvođača,
-	integrirani prikaz različitih tipova uređaja na mapi grada (kao npr. Geo server, Open Street maps, Google maps): prikaz lokacija, zoniranje, prikaz statusa, alarma, informacija o radu:
	prikaz i povezivanje semaforskih uređaja različitih proizvođača,
	prikaz video kamera,
-	uključen modul za sakupljanje podataka iz svih priključenih uređaja u centralnu gradsku prometnu bazu, izradu izvještaja i export podataka:
	izrada izvještaja i statistika, export u standardne formate,
	ulazni podaci za definiranje prometnih strategija,
	mogućnost povezivanja s drugim sustavima,
-	uključen modul za definiranje i aktivaciju strategija za upravljanje prometnim situacijama (ručno, vremenski predefinirano  i automatski):
	korisnik definira strategije npr. upravljanje semaforima, promjenjivim znakovima, barijerama, itd, na osnovu procesiranih informacija prikupljenih od različitih uređaja i sustava,
	mogućnost ručnog slanja komandi uređajima npr. planovi semaforskog uređaja, text na promjenjivom znaku/displayu i sl.,
</t>
  </si>
  <si>
    <t xml:space="preserve"> -	centralna aplikacija za upravljanje prometom mora se moći nadograditi slijedećim funkcijskim modulima:
	funkcije uputnog sustava za navođenje na slobodno parkirno mjesto putem promjenjivih znakova 
	funkcije uputnog sustava za rutiranje prometa  putem promjenjivih znakova (usmjeravanje prometa na manje opterećene prometnice, smanjenje gužvi, zaobilasci u slučaju incidenata,
	modulom za definiranje/unos i prikaz incidenata te radova na cesti: lokacija na mapi, tip, trajanje, opisne informacije:
	modulom za prikaz prometnih opterećenja na predmetnim potezima,
</t>
  </si>
  <si>
    <t xml:space="preserve">Dobava i isporuka i instalacija klijentske aplikacije za konfiguriranje i parametriranje semaforskih uređaja slijedećih minimalnih karakteristika:    
–	ponuđena struktura podatkovne baze mora sadržavati sljedeće tablice:
	tablica arhiviranih alarma (već potvrđenih i neaktivnih),
	tablica arhiviranih događaja iz svih uređaja sustava,
	tablica detektorskih podataka,
	tablica koja posjeduje arhivu dokumenata,
	tablica sa detaljnim ulaznim podacima iz semaforskog uređaja,
	tablica sa arhivom konfiguracije (XML),
	tablica sa detaljnim izlaznim podacima iz semaforskog uređaja,
	tablica korisnika,
	Log korisnika.
	tablica upisa u formulare održavanja.
-	ponuđena aplikacija mora imati podrške za kreiranje mapa nadziranog područja i pripadajuće navigacije:
	mogućnost korištenja on-line mapa (npr. Open Street Maps, Google maps sa Streetview integracijom ili jednako vrijedne) ili GIS mapa,
	mapa ne smije imati ograničenja geografskog prikaza – mora se moći, prema potrebi,  prikazati i šire područje grada,
	podrška za jednostavno zumiranje i pomicanje mape mišem,
	sva nadzirana oprema mora biti prikazana u preglednoj hijerarhijski koncipiranoj listi,
-	osiguran prikaz detaljnih statusnih informacija i alarma:
	informacijski prozor za svaki uređaj sa svim informacijama o statusu i trenutno aktivnim alarmima – jednostavan pristup informacijama s ikone uređaja na mapi,
	automatska notifikacija korisnika o alarmima putem SMS-a ili email-a,
	pretraživanje baze zapisanih događaja,
</t>
  </si>
  <si>
    <t xml:space="preserve"> -	aplikacija mora imati korisničko sučelje za kreiranje, uređivanje i brisanje akcija/događaja:
	odabir lokacije na mapi,
	odabir tipa informacije, korisnički unos informacija,
	odabir vremenskog razdoblja za prikaz informacije,
	pregled aktivnih informacija,
	izmjena i brisanje informacija,
-	prikaz rada signalnih programa,
-	promjena signalnih programa ili uključenje treptanja signala,
-	prikaz izmjene signala na tlocrtu raskrižja u realnom vremenu s opcijom snimanja,
-	prikaz koordinacije (uključujući snimanje i reprodukciju),
-	 parametriranje planova izmjene signala: offset, intervali produljenja faza, ciklusa, maksimalno/minimalno zeleno,  vremenske razdiobe signalnih planova,
-	daljinsko prikupljanje podataka iz terenskih uređaja uz kreiranje izvještaja,
-	upravljanje i korisnička dopuštenja:
	dodjeljivanje korisnika u grupe s definiranim ovlastima i dopuštenjima,
	mogućnost definiranja slijedećih skupina: administrator, operater, terenski inženjer ili serviser,
-	mogućnost praćenja minimalno 1000 terenskih uređaja (mikroprocesorskih jedinica),
-	nepostojanje ograničenja na broj istovremeno prijavljenih korisnika,
-	nepostojanje ograničenja na broj SMS i e-mail pretplatnika,
-	podrška za Windows operativne sustave,
</t>
  </si>
  <si>
    <t xml:space="preserve">Dobava i isporuka i instalacija sučelja za integraciju sustava za nadzor i upravljanje prometom i aplikacije za centralno alarmiranje sukladno minimalnim tehničkim karakteristikama iz tehničke dokumentacije
</t>
  </si>
  <si>
    <t xml:space="preserve">Dobava i isporuka i instalacija sučelje za integraciju semaforskog sustava i sustava za nadzor i upravljanje prometom sukladno minimalnim tehničkim karakteristikama iz tehničke dokumentacije
</t>
  </si>
  <si>
    <t>Ukupno programska podrška Nadzornog centra:</t>
  </si>
  <si>
    <t xml:space="preserve">Opremanje Nadzornog centra
</t>
  </si>
  <si>
    <t>22.3</t>
  </si>
  <si>
    <t xml:space="preserve">Instalacija, podešavanje i puštanje u rad do pune funkcionalnosti poslužitelja na centralnoj lokaciji.
</t>
  </si>
  <si>
    <t xml:space="preserve">Instalacija, podešavanje, konfiguriranje i puštanje u rad do pune funkcionalnosti programske opreme i pripadajućih licenci za virtualizaciju poslužitelja.
</t>
  </si>
  <si>
    <t xml:space="preserve">Instalacija, podešavanje, konfiguriranje i puštanje u rad do pune funkcionalnosti diskovnog sustava.
</t>
  </si>
  <si>
    <t xml:space="preserve">Instalacija, podešavanje, konfiguriranje i puštanje u rad do pune funkcionalnosti klijentskog računala videonadzora s pripadajućim monitorima i operaterskom tipkovnicom.
</t>
  </si>
  <si>
    <t xml:space="preserve">Podešavanje i programiranje parametara rada programske aplikacije sustava video nadzora, unošenje korisničkih podataka, kreiranje razine ovlasti pristupa korisnicima sustava.
</t>
  </si>
  <si>
    <t xml:space="preserve">Podešavanje i programiranje parametara rada aplikacije za centralno alarmiranje
</t>
  </si>
  <si>
    <t xml:space="preserve">Podešavanje i programiranje parametara rada klijenta aplikacije za centralno alarmiranje
</t>
  </si>
  <si>
    <t xml:space="preserve">Podešavanje i programiranje parametara rada aplikacije za nadzor i upravljanje prometom
</t>
  </si>
  <si>
    <t xml:space="preserve">Podešavanje i programiranje parametara rada klijentske aplikacije za konfiguriranje i parametriranje semaforskih uređaja
</t>
  </si>
  <si>
    <t xml:space="preserve">Podešavanje i programiranje parametara rada sučelja za integraciju sustava za nadzor i upravljanje prometom i aplikacije za centralno alarmiranje
</t>
  </si>
  <si>
    <t>Podešavanje i programiranje parametara  sučelja za integraciju semaforskog sustava i sustava za nadzor i upravljanje prometom</t>
  </si>
  <si>
    <t xml:space="preserve">Podešavanje i programiranje parametara rada servisa za prihvat prometnih analitičkih informacija 
</t>
  </si>
  <si>
    <t xml:space="preserve">Podešavanje i programiranje parametara  aplikacije za nadzor i parametriranje uređaja za nadzor udaljenih ormara
</t>
  </si>
  <si>
    <t xml:space="preserve">Izrada mape Grada Zadra s prometnicama u slikovnom prikazu. Kreiranje elemenata sustava nadzora  u mapi Grada Zadra (više razina layout-a za svaki sustav zasebno i za svaki objekt zasebno).
</t>
  </si>
  <si>
    <t xml:space="preserve">Puštanje u rad sustava do pune funkcionalnosti što podrazumijeva samostalno puštanje u rad uz provjeru svih funkcije upravljanja, bez naručitelja, odnosno osoblja za opsluživanje. 
</t>
  </si>
  <si>
    <t>Zajednički radovi u Nadzornom centru</t>
  </si>
  <si>
    <t>5.1.</t>
  </si>
  <si>
    <t>Projektna dokumentacija i obuka korisnika</t>
  </si>
  <si>
    <t xml:space="preserve">Izrada projekta izvedenog stanja
• 3 primjerka na papiru,
• 1 primjerak u elektroničkom obliku na CDR mediju. 
Dokumentacija mora sadržavati osim osnovnih podataka i obavezno sljedeće podloge: opise svih ugrađenih uređaja sa opisima funkcija, sheme uređaja, sve nacrte izvedenog stanja, sve sheme spajanja i principijelne sheme, nacrte razvoda napajanja sa jednopolnim shemama, upute za rad i održavanje. Kompletnu originalnu dokumentaciju svakog uređaja sa instalacijskim, programskim i inženjerskim uputama. 
</t>
  </si>
  <si>
    <t xml:space="preserve">Izrada pisanih uputa za rukovanje i održavanje sustava. Obuka korisnika za rukovanje sustavom. Pod ovim se podrazumijevaju svi troškovi za školovanje osoblja, na način da je osoblje za opsluživanje u stanju unijeti potrebne, preostale podatke, odnosno izraditi sve potrebne promjene koje su potrebne za normalni rad sustava. Za svakog korisnika (ili grupu korisnika) koji prođu edukaciju potrebno je dostaviti dokaz o izvršenoj obuci. 
Primopredaja sustava korisniku s kompletnom atestnom dokumentacijom sukladno sa propisima Republike Hrvatske za svaki pojedini uređaj. Pod primopredajom se misli na već testiran sustav i njegovo probno puštanje u rad i predaju uređaja zajedno s nadzornim inženjerom i naručiteljem odnosno osobljem za opsluživanje. Pri tome treba provjeriti sve funkcije upravljanja.
  </t>
  </si>
  <si>
    <t>Ukupno zajednički radovi u Nadzornom centru:</t>
  </si>
  <si>
    <t>Namještaj i oprema za Nadzorni centar</t>
  </si>
  <si>
    <t>6.1.</t>
  </si>
  <si>
    <t>Izrada, dobava te montaža kancelarijskog stola vel. 360/80/78 cm sa pripadajućim ormarićem koji se sastoji od tri ladice i umetka za pisaći pribor vel. 60/80 cm. Ormarić s ladicama na kotačima. Stol i ladičar od iverala d=25mm. Rubovi ABS traka 2mm. Sve prema shemi i opisu projektanta. Bravica s ključem uključena u cijenu.</t>
  </si>
  <si>
    <t xml:space="preserve">Dobava i montaža radne stolice, tapecirane sa rukonaslonima, visoka, s mehanizmom za podešavanje i kotačićima. </t>
  </si>
  <si>
    <t>Dobava i postava visokih drvenih kancelarijskih ormara sa policama vel. 120/40/200 cm. Ormar od iverala d=18mm. Rubovi ABS traka 2mm. Bravica s ključem uračunata u cijenu.</t>
  </si>
  <si>
    <t>Dobava i postava visokih drvenih kancelarijskih ormara sa policama vel. 150/40/200 cm. Ormar od iverala d=18mm. Rubovi ABS traka 2mm. Bravica s ključem uračunata u cijenu.</t>
  </si>
  <si>
    <t>Dobava i postava drvenih garderobnih ormara vel. 120/50/200 cm. Ormar od iverala d=18mm. Rubovi ABS traka 2mm. Mogućnost spajanja i po vertikali. Bravica s ključem uključena u cijenu.</t>
  </si>
  <si>
    <t xml:space="preserve">Dobava i postava aluminijskih venecijanera vel. 2 cm, sa vodilicom i regulatorom dimenzije 120x120. Ugradnja na profile prozorskih krila. </t>
  </si>
  <si>
    <t xml:space="preserve">Ostali uredski pribor.
</t>
  </si>
  <si>
    <t>Ukupno namještaj i oprema za Nadzorni centar:</t>
  </si>
  <si>
    <t>Sustav videonadzorne zaštite u nadzornom centru</t>
  </si>
  <si>
    <t>SVEUKUPNO SUSTAV VIDEONADZORNE ZAŠTITE U NADZORNOM CENTRU:</t>
  </si>
  <si>
    <t>Sustav protuprovalne zaštite u nadzornom centru</t>
  </si>
  <si>
    <t>SVEUKUPNO SUSTAV PROTUPROVALNE ZAŠTITE U NADZORNOM CENTRU:</t>
  </si>
  <si>
    <t>Sustav kontrole pristupa u nadzornom centru</t>
  </si>
  <si>
    <t>SVEUKUPNO SUSTAV KONTROLE PRISTUPA U NADZORNOM CENTRU:</t>
  </si>
  <si>
    <t>Nadzorni centar</t>
  </si>
  <si>
    <t>4.3.</t>
  </si>
  <si>
    <t>SVEUKUPNO NADZORNI CENTAR:</t>
  </si>
  <si>
    <t>Zajednički radovi sustava videonadzorne zaštite:</t>
  </si>
  <si>
    <t>SVEUKUPNO ZAJEDNIČKI RADOVI SUSTAVA VIDEONADZORNE ZAŠTITE:</t>
  </si>
  <si>
    <t>Namještaj i oprema za nadzorni centar</t>
  </si>
  <si>
    <t xml:space="preserve">Radovi </t>
  </si>
  <si>
    <t>SVEUKUPNO NAMJEŠTAJ I OPREMA ZA NADZORNI CENTAR:</t>
  </si>
  <si>
    <t>SVEUKUPNO GRADSKI CENTAR ZA KONTROLU PROMETA:</t>
  </si>
  <si>
    <t xml:space="preserve"> NOSIVE KONSTRUKCIJE</t>
  </si>
  <si>
    <t>Konzolno - portalni stup (6.5 m)</t>
  </si>
  <si>
    <t>OTU 9-11</t>
  </si>
  <si>
    <t>Dobava, isporuka i montaža konzolno - portalnog stupa duljine konzole 6,5 metara,  zona vjetra III. Izrada čelične konstrukcije u radionici, koja obuhvaća nabavu materijala, pripremu i izradu čelične konstrukcije po nacrtu od osnovnog materijala (vruće valjanih profila) konstrukcijski čelik S355J0H sa probnom montažom. Antikorozivna zaštita toplim pocinčavanjem, transport konstrukcije od radionice do cinčaonice i gradilišta. Montaža čelične konstrukcije portala.</t>
  </si>
  <si>
    <t>Obračun po komadu</t>
  </si>
  <si>
    <t>Konzolno - semaforski stup stup (6,0 m)</t>
  </si>
  <si>
    <t>Dobava, isporuka i montaža konzolno - semaforskog stupa duljine konzole 6 metara,  zona vjetra III. Izrada čelične konstrukcije u radionici, koja obuhvaća nabavu materijala, pripremu i izradu čelične konstrukcije po nacrtu od osnovnog materijala (vruće valjanih profila) konstrukcijski čelik S355JR sa probnom montažom. Antikorozivna zaštita toplim pocinčavanjem, transport konstrukcije od radionice do cinčaonice i gradilišta. Montaža čelične konstrukcije portala.</t>
  </si>
  <si>
    <t>Stup nosač kamere visine 6 metara</t>
  </si>
  <si>
    <t>Dobava, isporuka i montaža stupa nosača kamere visine 6 metara,  zona vjetra III. Izrada čelične konstrukcije u radionici, koja obuhvaća nabavu materijala, pripremu i izradu čelične konstrukcije po nacrtu od osnovnog materijala (vruće valjanih profila) konstrukcijski čelik S355JR sa probnom montažom. Antikorozivna zaštita toplim pocinčavanjem, transport konstrukcije od radionice do cinčaonice i gradilišta. Montaža čelične konstrukcije portala.</t>
  </si>
  <si>
    <t>Stup nosač kamere visine 10 metara</t>
  </si>
  <si>
    <t>Dobava, isporuka i montaža stupa nosača kamere visine 10 metara,  zona vjetra III. Izrada čelične konstrukcije u radionici, koja obuhvaća nabavu materijala, pripremu i izradu čelične konstrukcije po nacrtu od osnovnog materijala (vruće valjanih profila) konstrukcijski čelik S355JR sa probnom montažom. Antikorozivna zaštita toplim pocinčavanjem, transport konstrukcije od radionice do cinčaonice i gradilišta. Montaža čelične konstrukcije portala.</t>
  </si>
  <si>
    <t>Temelj  konzolno - portalnog stupa duljine konzole 6.5 metara</t>
  </si>
  <si>
    <t>Izrada temelja konzolno - portalnog stupa, komplet sa iskopom zemlje za temelje prema nacrtu temelja sa odvozom zemlje. Nasipavanje i izravnavanje zemlje oko temelja i ručno nabijanje iste. Dobava, priprema i betoniranje temelja klasom betona C35/45. Izrada češke glazure na svim vidljivim plohama temelja. Dobava, izrada i postavljanje oplate uz gornji dio temelja. Dobava i  ugradnja čelične mrežne armature B500B tip Q-524. Dobava, siječenje i uzemljenje Fe/Zn trake 30x4 mm za uzemljenje (komplet sadržava dva temelja).</t>
  </si>
  <si>
    <t>Obračun po komadu izvedenog temelja.</t>
  </si>
  <si>
    <t>Temelj  konzolno - semaforskog stupa duljine konzole 6 metara</t>
  </si>
  <si>
    <t>Izrada temelja konzolno - semaforskog stupa, komplet sa iskopom zemlje za temelje prema nacrtu temelja sa odvozom zemlje. Nasipavanje i izravnavanje zemlje oko temelja i ručno nabijanje iste. Dobava, priprema i betoniranje temelja klasom betona C30/37. Izrada češke glazure na svim vidljivim plohama temelja. Dobava, izrada i postavljanje oplate uz gornji dio temelja. Dobava i  ugradnja čelične mrežne armature B500B tip Q-524. Dobava, siječenje i uzemljenje Fe/Zn trake 30x4 mm za uzemljenje (komplet sadržava dva temelja).</t>
  </si>
  <si>
    <t>Temelj  stupa nosača kamere visine 6 metara</t>
  </si>
  <si>
    <t>Izrada temelja stupa, komplet sa iskopom zemlje za temelj prema nacrtu temelja sa odvozom zemlje. Nasipavanje i izravnavanje zemlje oko temelja i ručno nabijanje iste. Dobava, priprema i betoniranje temelja klasom betona C30/37. Izrada češke glazure na svim vidljivim plohama temelja. Dobava, izrada i postavljanje oplate uz gornji dio temelja. Dobava i  ugradnja čelične mrežne armature B500B tip Q-524. Dobava, siječenje i uzemljenje Fe/Zn trake 30x4 mm za uzemljenje (komplet sadržava dva temelja).</t>
  </si>
  <si>
    <t>Temelj  stupa nosača kamere visine 10 metara</t>
  </si>
  <si>
    <t>MAPA 1 - prometni elaborat semaforizacije</t>
  </si>
  <si>
    <t>MAPA 2 - komunikacijski sustav</t>
  </si>
  <si>
    <t>MAPA 3 - informacijski sustav</t>
  </si>
  <si>
    <t>MAPA 4 - videonadzor</t>
  </si>
  <si>
    <t>MAPA 5 - GCKP</t>
  </si>
  <si>
    <t>MAPA 6 - nosive konstrukcije</t>
  </si>
  <si>
    <t>UKUPNO</t>
  </si>
  <si>
    <t>SVEUKUPNO</t>
  </si>
  <si>
    <t>Porez na dodanu vrijednost (PDV)</t>
  </si>
  <si>
    <t xml:space="preserve">Ponuditelj je dužan osigurati jamstvo u trajanju od 24 mjeseca za svu opremu označenu plavom bojom u Prilogu 2: Troškovnik, odnosno za sljedeću opremu:
o	semaforski uređaj(i),
o	video detekcijske kamere za nadzor područja zaustavne crte semaforiziranog raskrižja,
o	fiksne prometne analitičke kamere,
o	kamere prometnog toka,
o	glavni i industrijski mrežni preklopnici
o	pokretne PTZ (pan-tilt-zoom) kamere,
o	multisenzorske kamere,
o	centralne alarmne jedinice,
o	poslužitelja (servera),
o	diskovnog (podatkovnog) sustava,
o	programske aplikacije sustava videonadzora,
o	aplikacije za centralno alarmiranje,
o	centralne aplikacije za nadzor i upravljanje prometom,
o	klijentske (korisničke) aplikacije za konfiguriranje i parametriranje semaforskih uređaja.
Navedenim jamstvom proizvođač (ili druga ovlaštena pravna osoba)  uređaja jamči održavanje uređaja u jamstvenom roku sukladno uvjetima jamstva kroz cijelo vrijeme trajanja jamstvenog roka. </t>
  </si>
  <si>
    <t xml:space="preserve">Dobava, isporuka, ugradnja i spajanje fiksne prometne analitičke kamere slijedećih minimalnih karakteristika:                                               
•CMOS ili CCD slikovni senzor s progresivnom tehnologijom skeniranja,
•dan/noć funkcionalnost,
•motoriziran varifokalni objektiv, 8–32mm ili širi raspon, podrška za auto fokus i auto iris,
•ugrađen infracrveni (IR) osvjetljivač dometa 50m ili većeg,
•rezolucija kamere: minimalno 3MP,
•minimalna iluminacija: kolor mod: 0.18 lx/ F1.2, 
•podržane kompresijske metode: H.265 ili H.264,
•učestalost (frame rate) minimalno 25fps na 3MP,
•podrška za široki dinamički spektar (WDR) ili jednakovrijedno,
•detekcija (engl. capture) vozila i prepoznavanje (engl. recognition) registarske oznake u kadru kamere,
•podrška za dvije prometne trake,
•podrška za procesiranje vozila koja se kreću brzinom 120 km/h,
•minimalna točnost prepoznavanja: 95%,
•detekcija smjera kretanja vozila,
•mogućnost kreiranja višestrukih streamova, 
•podrška za slijedeće protokole: TCP/IP, HTTP, HTTPS, FTP, DNS, RTP, RTSP, RTCP, NTP, UDP ili jednakovrijedno,
•sučelje za integraciju (API ili SDK ili ONVIF, ili jednakovrijedno),
•komunikacijsko sučelje: RJ45 10/100 Mb ili jednakovrijedno,
</t>
  </si>
  <si>
    <t xml:space="preserve">• smještaj kamere u kućište za vanjske uvjete rada, mehanički stupanj zaštite IP66 ili viši, ili jednakovrijedno, otpornost kućišta na udarce IK10 ili veća ili jednakovrijedna,
• radna temperatura: -30°C do 55°C
• napajanje PoE (802.3at) ili 24V DC (s uključenim napajačem ukoliko nije podržano napajanje putem ponuđenog mrežnog preklopnika. Ili jednakovrijedno.
</t>
  </si>
  <si>
    <t>•smještaj kamere u kućište za vanjske uvjete rada, stupanj zaštite IP66 ili veći, ili jednakovrijedno,
•radna temperatura: -30°C do +55°C,
•napajanje PoE  ili 24V DC ili 24VAC (s uključenim napajačem ukoliko nije podržano napajanje putem ponuđenog mrežnog preklopnika). Ili jednakovrijedno.</t>
  </si>
  <si>
    <t xml:space="preserve">Dobava, isporuka, ugradnja i spajanje video detekcijske kamere za nadzor područja zaustavne crte semaforiziranog raskrižja slijedećih minimalnih karakteristika:                                               
•CMOS ili CCD slikovni senzor,
•dan/noć funkcionalnost,
•širokokutni objektiv (s podesivom lećom) s mogućnošću pokrivanja minimalno dvije prometne trake,
•podržana rezolucija kolor slikovnog senzora minimalno 1920x1080,
•minimalna iluminacija: kolor mod: 0.1 Lux, 0.01 Lux s uključenim infracrvenim (IR) osvjetljivačem ili dodatno integriran termalni senzor koji ne zahtjeva infracrveni osvjetljivač,
•podržane kompresijske metode: H.265 ili H.264,
•ugrađen infracrveni (IR) osvjetljivač minimalnog dometa 40m ili integriran termalni senzor koji ne zahtijeva infracrveni osvjetljivač,
•podrška za minimalno dvije prometne trake (engl. lane) te dvije detekcijske zone po traci,
•detekcija prisutnosti vozila u detekcijskoj zoni,
•sučelje za integraciju (API ili SDK ili ONVIF ili jednakovrijedno),
•integrirano 100Mb Ethernet sučelje,
</t>
  </si>
  <si>
    <t xml:space="preserve">Dobava, isporuka, ugradnja i spajanje kamere prometnog toka slijedećih minimalnih karakteristika:                                               
•integriran radarski uređaj s rasponom detekcije brzine do 200km/h ili veće,
•integrirana kamera minimalne rezolucije 1920x1080,
•dan/noć funkcionalnost, 
•integriran objektiv s podrškom za pokrivanje minimalno 3 prometna traka,
•podržana funkcionalnost detekcije i praćenja višestrukih objekata, podrška za najmanje 32 objekata (engl. multi target detection),
•minimalna iluminacija: kolor mod: 0.1 lx/ F1.2, crno bijeli mod: 0.01 lx/ F1.2,
•podržane kompresijske metode: H.265 ili H.264,
•podrška za slijedeće prometne analitičke funkcionalnosti: podrška za analitiku po svakoj prometnoj traci, informacija o brzini svakog detektiranog vozila, vremenski interval slijeđenja vozila (engl. time headway), prostorni interval slijeđenja vozila (engl. space headway), vremensko i prostorno zauzeće (engl. time and space occupancy),
•podrška za virtualne petlje (po dvije petlje za svaku traku),
•podrška za status prometa: normalna protočnost, usporen promet, detekcija zagušenja,
•podrška za slijedeće protokole: TCP/IP, HTTP, HTTPS, DNS, RTP, RTSP, NTP ili jednakovrijedno,
•komunikacijsko sučelje: RJ45 100 Mb ili jednakovrijedno,
</t>
  </si>
  <si>
    <t>•minimalno 1 RS-485port ili jednakovrijedno,
•smještaj kamere u kućište za vanjske uvjete rada, stupanj zaštite IP65 ili viši, ili jednakovrijedno,
•radna temperatura: -30°C do +55°C. Ili jednakovrijedno.</t>
  </si>
  <si>
    <t>Dobava, isporuka, ugradnja i spajanje pokretne PTZ kamere slijedećih minimalnih karakteristika:                                               
•  CMOS ili CCD slikovni senzori s progresivnom tehnologijom skeniranja,
•  dan/noć funkcionalnost,
• mogućnost okretnog kretanja 360°, nagibnog kretanja od -15° do +90° ili širem rasponu, brzina preset pozicije (pan/tilt) minimalno 250°/s, 
•  motorizirani objektiv s auto fokus funkcijom s gornjom žarišnom duljinom od minimalno 170mm ili većom te
podrškom za minimalno 40x optičko uvećanje,
•  podržana rezolucija PTZ kamere minimalno: 1920 x 1080,
•  podržane kompresijske metode: H.265 ili H.264,
•  učestalost (engl. Framerate) najmanje 25 fps pri 1920 x 1080,
•  minimalna iluminacija: kolor mod: 0.05 Lux/F1.6, crno bijeli mod: 0 Lux uz uključen IR reflektor,
•  integriran IR reflektor minimalnog dometa 200m,
•  podrška za široki dinamički spektar (engl. WDR) minimalno 140dB ili jednakovrijedno,
•  podrška za digitalno reduciranje šuma,</t>
  </si>
  <si>
    <t>Dobava, isporuka, ugradnja i spajanje multisenzorske kamere slijedećih minimalnih karakteristika:                                               
• CMOS ili CCD slikovni senzor, 
• dan/noć funkcionalnost,
• integrirana četiri kamerna modula s mogućnošću pokrivanja područja od 360 ̊,
• motorizirane varifokalne leće za svaki kamerni modul u rasponu 4 – 7.7mm /F1.2 ili širem,
• podržana rezolucija po kamernom modulu minimalno: 2560 x 1920, ukupno minimalno 4x (2560 x 1920)
• podržane kompresijske metode: H.265 ili H.264,
• učestalost (engl. Framerate) najmanje 25 fps pri 2560 x 1920 (5MP),
• minimalna iluminacija: kolor mod: 0.1 Lux/F1.2, crno bijeli mod: 0.015 Lux/F1.2,
• podrška za široki dinamički spektar (engl. WDR) minimalno 120dB ili jednakovrijedno,</t>
  </si>
  <si>
    <t>• podrška za digitalno reduciranje šuma,
• podrška za kompenzaciju pozadinskog svjetla,
• podrška za poboljšanje vidljivosti u uvjetima magle (engl. defog),
• podrška za digitalnu stabilizaciju slike; korištenjem žiroskopskog ili sličnog senzora ili vanjskim procesorom ili elektroničkom stabilizacijom,
• podrška za video analitiku: detekcija sabotaže na kamerom (engl. tampering), detekcija defokusiranja, detekcija zadržavanja u definiranoj zoni (engl. loitering), detekcija presijecanja virtualne linije, detekcija ulaska i izlaska iz zone,
• sučelje za integraciju (API ili SDK ili ONVIF integracija ili jednakovrijedno),
• podržani protokoli: TCP, HTTP, HTTPS, FTP, DNS, DDNS, RTP,  RTCP, SMTP, SNMP, IGMP, 802.1X, QoS, NTP, IPv6, UDP ili jednakovrijedno,
• integrirano 100Mb Ethernet sučelje (RJ45) ili jednakovrijedno,
• mogućnost ručnog podešavanja usmjerenja pojedinačnog kamernog modula, 
• smještaj kamere u kućište za vanjske uvjete rada, mehanički stupanj zaštite IP66 ili veći, ili jednakovrijedno, otpornost
kućišta na udarce IK10 ili veća ili jednakovrijedno,
• radna temperatura: -30 do 55°C,
• napajanje 12VDC ili 24VAC ili HPoE (PoE+) (s uključenim napajačem ukoliko nije podržano napajanje putem
ponuđenog mrežnog preklopnika) ili jednakovrijedno.</t>
  </si>
  <si>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</sst>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HRK&quot;_-;\-* #,##0.00\ &quot;HRK&quot;_-;_-* &quot;-&quot;??\ &quot;HRK&quot;_-;_-@_-"/>
    <numFmt numFmtId="164" formatCode="_-* #,##0.00\ _k_n_-;\-* #,##0.00\ _k_n_-;_-* &quot;-&quot;??\ _k_n_-;_-@_-"/>
    <numFmt numFmtId="165" formatCode="#,##0.00\ &quot;kn&quot;"/>
    <numFmt numFmtId="166" formatCode="#,##0.00\ _k_n"/>
    <numFmt numFmtId="167" formatCode="#,##0.00;\-#,##0.00;&quot;&quot;"/>
  </numFmts>
  <fonts count="83">
    <font>
      <sz val="10"/>
      <name val="Arial"/>
      <charset val="238"/>
    </font>
    <font>
      <sz val="10"/>
      <name val="Arial"/>
      <family val="2"/>
      <charset val="238"/>
    </font>
    <font>
      <sz val="8"/>
      <color indexed="10"/>
      <name val="Arial"/>
      <family val="2"/>
      <charset val="238"/>
    </font>
    <font>
      <sz val="8"/>
      <name val="Arial"/>
      <family val="2"/>
      <charset val="238"/>
    </font>
    <font>
      <sz val="8"/>
      <name val="Tahoma"/>
      <family val="2"/>
      <charset val="238"/>
    </font>
    <font>
      <b/>
      <sz val="10"/>
      <name val="Arial Rounded MT Bold"/>
      <family val="2"/>
    </font>
    <font>
      <b/>
      <sz val="10"/>
      <color indexed="10"/>
      <name val="Arial Rounded MT Bold"/>
      <family val="2"/>
    </font>
    <font>
      <sz val="9"/>
      <name val="Tahoma"/>
      <family val="2"/>
      <charset val="238"/>
    </font>
    <font>
      <sz val="9"/>
      <color indexed="10"/>
      <name val="Tahoma"/>
      <family val="2"/>
      <charset val="238"/>
    </font>
    <font>
      <sz val="9"/>
      <name val="Arial"/>
      <family val="2"/>
      <charset val="238"/>
    </font>
    <font>
      <b/>
      <sz val="9"/>
      <name val="Arial"/>
      <family val="2"/>
      <charset val="238"/>
    </font>
    <font>
      <b/>
      <sz val="9"/>
      <name val="Tahoma"/>
      <family val="2"/>
      <charset val="238"/>
    </font>
    <font>
      <sz val="10"/>
      <name val="Tahoma"/>
      <family val="2"/>
      <charset val="238"/>
    </font>
    <font>
      <sz val="10"/>
      <name val="Helv"/>
      <charset val="204"/>
    </font>
    <font>
      <sz val="9"/>
      <name val="Tahoma"/>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sz val="8"/>
      <color indexed="10"/>
      <name val="Tahoma"/>
      <family val="2"/>
      <charset val="238"/>
    </font>
    <font>
      <sz val="10"/>
      <name val="Arial"/>
      <family val="2"/>
      <charset val="238"/>
    </font>
    <font>
      <sz val="9"/>
      <name val="Arial CE"/>
      <family val="2"/>
      <charset val="238"/>
    </font>
    <font>
      <sz val="11"/>
      <name val="Arial CE"/>
      <family val="2"/>
      <charset val="238"/>
    </font>
    <font>
      <b/>
      <sz val="9"/>
      <name val="Arial CE"/>
      <family val="2"/>
      <charset val="238"/>
    </font>
    <font>
      <b/>
      <sz val="10"/>
      <name val="Arial CE"/>
      <family val="2"/>
      <charset val="238"/>
    </font>
    <font>
      <sz val="9"/>
      <color indexed="10"/>
      <name val="Arial CE"/>
      <family val="2"/>
      <charset val="238"/>
    </font>
    <font>
      <sz val="8"/>
      <name val="Arial CE"/>
      <family val="2"/>
      <charset val="238"/>
    </font>
    <font>
      <b/>
      <sz val="9"/>
      <name val="Arial CE"/>
      <family val="2"/>
      <charset val="238"/>
    </font>
    <font>
      <b/>
      <sz val="10"/>
      <color indexed="10"/>
      <name val="Arial CE"/>
      <family val="2"/>
      <charset val="238"/>
    </font>
    <font>
      <b/>
      <sz val="8"/>
      <name val="Arial"/>
      <family val="2"/>
      <charset val="238"/>
    </font>
    <font>
      <b/>
      <sz val="9"/>
      <color indexed="10"/>
      <name val="Arial CE"/>
      <family val="2"/>
      <charset val="238"/>
    </font>
    <font>
      <sz val="8"/>
      <name val="Arial"/>
      <family val="2"/>
    </font>
    <font>
      <sz val="8"/>
      <color indexed="8"/>
      <name val="Arial"/>
      <family val="2"/>
    </font>
    <font>
      <sz val="8"/>
      <color indexed="8"/>
      <name val="Arial"/>
      <family val="2"/>
      <charset val="238"/>
    </font>
    <font>
      <b/>
      <sz val="8"/>
      <name val="Arial CE"/>
      <family val="2"/>
      <charset val="238"/>
    </font>
    <font>
      <sz val="8"/>
      <name val="Arial CE"/>
      <charset val="238"/>
    </font>
    <font>
      <b/>
      <sz val="8"/>
      <name val="Tahoma"/>
      <family val="2"/>
      <charset val="238"/>
    </font>
    <font>
      <b/>
      <sz val="11"/>
      <name val="Arial"/>
      <family val="2"/>
      <charset val="238"/>
    </font>
    <font>
      <b/>
      <sz val="9"/>
      <name val="Arial CE"/>
      <charset val="238"/>
    </font>
    <font>
      <b/>
      <sz val="10"/>
      <name val="Arial"/>
      <family val="2"/>
      <charset val="238"/>
    </font>
    <font>
      <sz val="9"/>
      <name val="Arial CE"/>
      <charset val="238"/>
    </font>
    <font>
      <b/>
      <sz val="11"/>
      <color indexed="9"/>
      <name val="Trebuchet MS"/>
      <family val="2"/>
      <charset val="238"/>
    </font>
    <font>
      <sz val="10"/>
      <color indexed="8"/>
      <name val="Tahoma"/>
      <family val="2"/>
      <charset val="238"/>
    </font>
    <font>
      <sz val="9"/>
      <name val="Arial"/>
      <family val="2"/>
    </font>
    <font>
      <sz val="9"/>
      <color indexed="8"/>
      <name val="Arial"/>
      <family val="2"/>
      <charset val="238"/>
    </font>
    <font>
      <b/>
      <sz val="9"/>
      <color indexed="8"/>
      <name val="Arial"/>
      <family val="2"/>
    </font>
    <font>
      <b/>
      <sz val="9"/>
      <color indexed="8"/>
      <name val="Arial"/>
      <family val="2"/>
      <charset val="238"/>
    </font>
    <font>
      <b/>
      <sz val="9"/>
      <name val="Arial"/>
      <family val="2"/>
    </font>
    <font>
      <sz val="9"/>
      <color indexed="8"/>
      <name val="Arial"/>
      <family val="2"/>
    </font>
    <font>
      <sz val="8"/>
      <color indexed="10"/>
      <name val="Arial"/>
      <family val="2"/>
    </font>
    <font>
      <vertAlign val="superscript"/>
      <sz val="8"/>
      <name val="Arial"/>
      <family val="2"/>
      <charset val="238"/>
    </font>
    <font>
      <b/>
      <sz val="9"/>
      <color indexed="10"/>
      <name val="Arial"/>
      <family val="2"/>
    </font>
    <font>
      <sz val="8"/>
      <name val="Calibri"/>
      <family val="2"/>
      <charset val="238"/>
    </font>
    <font>
      <b/>
      <sz val="8"/>
      <color indexed="8"/>
      <name val="Arial"/>
      <family val="2"/>
      <charset val="238"/>
    </font>
    <font>
      <b/>
      <sz val="8"/>
      <color indexed="8"/>
      <name val="Arial"/>
      <family val="2"/>
    </font>
    <font>
      <b/>
      <sz val="9"/>
      <color indexed="10"/>
      <name val="Arial"/>
      <family val="2"/>
      <charset val="238"/>
    </font>
    <font>
      <sz val="9"/>
      <color indexed="10"/>
      <name val="Arial"/>
      <family val="2"/>
    </font>
    <font>
      <b/>
      <sz val="9"/>
      <color indexed="23"/>
      <name val="Arial"/>
      <family val="2"/>
    </font>
    <font>
      <sz val="8"/>
      <color indexed="23"/>
      <name val="Arial"/>
      <family val="2"/>
    </font>
    <font>
      <b/>
      <sz val="8"/>
      <color indexed="10"/>
      <name val="Arial"/>
      <family val="2"/>
      <charset val="238"/>
    </font>
    <font>
      <sz val="9"/>
      <color indexed="23"/>
      <name val="Arial"/>
      <family val="2"/>
    </font>
    <font>
      <u/>
      <sz val="8"/>
      <color indexed="8"/>
      <name val="Arial"/>
      <family val="2"/>
      <charset val="238"/>
    </font>
    <font>
      <b/>
      <sz val="10"/>
      <color indexed="12"/>
      <name val="Arial"/>
      <family val="2"/>
      <charset val="238"/>
    </font>
    <font>
      <sz val="8"/>
      <color indexed="36"/>
      <name val="Arial"/>
      <family val="2"/>
    </font>
    <font>
      <sz val="11"/>
      <color theme="1"/>
      <name val="Calibri"/>
      <family val="2"/>
      <charset val="238"/>
      <scheme val="minor"/>
    </font>
    <font>
      <sz val="8"/>
      <color theme="1"/>
      <name val="Calibri"/>
      <family val="2"/>
      <charset val="238"/>
      <scheme val="minor"/>
    </font>
    <font>
      <b/>
      <sz val="9"/>
      <color rgb="FFFF0000"/>
      <name val="Arial"/>
      <family val="2"/>
      <charset val="238"/>
    </font>
    <font>
      <sz val="8"/>
      <color theme="1"/>
      <name val="Arial"/>
      <family val="2"/>
      <charset val="238"/>
    </font>
    <font>
      <b/>
      <sz val="8"/>
      <color rgb="FFFF0000"/>
      <name val="Arial"/>
      <family val="2"/>
      <charset val="238"/>
    </font>
    <font>
      <sz val="8"/>
      <color theme="0" tint="-0.499984740745262"/>
      <name val="Arial"/>
      <family val="2"/>
    </font>
    <font>
      <b/>
      <sz val="10"/>
      <color rgb="FFFF0000"/>
      <name val="Arial"/>
      <family val="2"/>
      <charset val="238"/>
    </font>
    <font>
      <sz val="9"/>
      <color rgb="FFFF0000"/>
      <name val="Arial"/>
      <family val="2"/>
    </font>
    <font>
      <sz val="10"/>
      <color rgb="FFFF0000"/>
      <name val="Arial"/>
      <family val="2"/>
      <charset val="238"/>
    </font>
    <font>
      <b/>
      <sz val="8"/>
      <name val="Arial"/>
      <family val="2"/>
    </font>
  </fonts>
  <fills count="3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22"/>
        <bgColor indexed="31"/>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39997558519241921"/>
        <bgColor indexed="31"/>
      </patternFill>
    </fill>
    <fill>
      <patternFill patternType="solid">
        <fgColor theme="0" tint="-0.24994659260841701"/>
        <bgColor indexed="64"/>
      </patternFill>
    </fill>
    <fill>
      <patternFill patternType="solid">
        <fgColor theme="4" tint="0.59999389629810485"/>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style="hair">
        <color indexed="8"/>
      </top>
      <bottom/>
      <diagonal/>
    </border>
    <border>
      <left style="hair">
        <color indexed="64"/>
      </left>
      <right style="hair">
        <color indexed="64"/>
      </right>
      <top style="hair">
        <color indexed="64"/>
      </top>
      <bottom style="dott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hair">
        <color indexed="8"/>
      </left>
      <right style="hair">
        <color indexed="8"/>
      </right>
      <top/>
      <bottom style="hair">
        <color indexed="8"/>
      </bottom>
      <diagonal/>
    </border>
    <border>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1">
    <xf numFmtId="0" fontId="0"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8" fillId="15" borderId="1" applyNumberFormat="0" applyAlignment="0" applyProtection="0"/>
    <xf numFmtId="0" fontId="17" fillId="1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6" fillId="7" borderId="0" applyNumberFormat="0" applyBorder="0" applyAlignment="0" applyProtection="0"/>
    <xf numFmtId="0" fontId="51" fillId="0" borderId="0"/>
    <xf numFmtId="0" fontId="29" fillId="0" borderId="0"/>
    <xf numFmtId="0" fontId="29" fillId="0" borderId="0"/>
    <xf numFmtId="0" fontId="29" fillId="0" borderId="0"/>
    <xf numFmtId="0" fontId="12" fillId="0" borderId="0"/>
    <xf numFmtId="0" fontId="29" fillId="0" borderId="0"/>
    <xf numFmtId="0" fontId="31" fillId="0" borderId="0"/>
    <xf numFmtId="0" fontId="73" fillId="0" borderId="0"/>
    <xf numFmtId="0" fontId="51" fillId="0" borderId="0"/>
    <xf numFmtId="0" fontId="25" fillId="0" borderId="6" applyNumberFormat="0" applyFill="0" applyAlignment="0" applyProtection="0"/>
    <xf numFmtId="0" fontId="19" fillId="16" borderId="2" applyNumberFormat="0" applyAlignment="0" applyProtection="0"/>
    <xf numFmtId="0" fontId="13" fillId="0" borderId="0"/>
    <xf numFmtId="0" fontId="13" fillId="0" borderId="0"/>
    <xf numFmtId="0" fontId="20" fillId="0" borderId="0" applyNumberFormat="0" applyFill="0" applyBorder="0" applyAlignment="0" applyProtection="0"/>
    <xf numFmtId="0" fontId="27" fillId="0" borderId="7" applyNumberFormat="0" applyFill="0" applyAlignment="0" applyProtection="0"/>
    <xf numFmtId="0" fontId="24" fillId="7" borderId="1" applyNumberFormat="0" applyAlignment="0" applyProtection="0"/>
    <xf numFmtId="164" fontId="1" fillId="0" borderId="0" applyFont="0" applyFill="0" applyBorder="0" applyAlignment="0" applyProtection="0"/>
    <xf numFmtId="164" fontId="51" fillId="0" borderId="0" applyFont="0" applyFill="0" applyBorder="0" applyAlignment="0" applyProtection="0"/>
  </cellStyleXfs>
  <cellXfs count="1072">
    <xf numFmtId="0" fontId="0" fillId="0" borderId="0" xfId="0"/>
    <xf numFmtId="0" fontId="2" fillId="0" borderId="0" xfId="0" applyFont="1" applyFill="1" applyAlignment="1">
      <alignment horizontal="right" vertical="top"/>
    </xf>
    <xf numFmtId="0" fontId="2" fillId="0" borderId="0" xfId="0" applyFont="1" applyFill="1"/>
    <xf numFmtId="0" fontId="2" fillId="0" borderId="0" xfId="0" applyNumberFormat="1" applyFont="1" applyFill="1" applyAlignment="1">
      <alignment horizontal="left" vertical="top"/>
    </xf>
    <xf numFmtId="0" fontId="2" fillId="0" borderId="0" xfId="0" applyFont="1" applyFill="1" applyBorder="1" applyAlignment="1">
      <alignment horizontal="justify" vertical="top" wrapText="1"/>
    </xf>
    <xf numFmtId="2" fontId="3" fillId="0" borderId="0" xfId="0" applyNumberFormat="1" applyFont="1" applyFill="1" applyBorder="1"/>
    <xf numFmtId="2" fontId="2" fillId="0" borderId="0" xfId="0" applyNumberFormat="1" applyFont="1" applyFill="1"/>
    <xf numFmtId="4" fontId="3" fillId="0" borderId="0" xfId="0" applyNumberFormat="1" applyFont="1" applyFill="1" applyBorder="1"/>
    <xf numFmtId="4" fontId="3" fillId="0" borderId="0" xfId="0" applyNumberFormat="1" applyFont="1" applyFill="1" applyBorder="1" applyAlignment="1">
      <alignment horizontal="right"/>
    </xf>
    <xf numFmtId="0" fontId="4" fillId="0" borderId="0" xfId="0" applyFont="1" applyFill="1"/>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xf>
    <xf numFmtId="2" fontId="7" fillId="0" borderId="0" xfId="0" applyNumberFormat="1" applyFont="1" applyFill="1" applyBorder="1"/>
    <xf numFmtId="0" fontId="7" fillId="0" borderId="0" xfId="0" applyFont="1" applyFill="1" applyBorder="1" applyAlignment="1">
      <alignment horizontal="right" vertical="top"/>
    </xf>
    <xf numFmtId="0" fontId="8" fillId="0" borderId="0" xfId="0" applyFont="1" applyFill="1" applyBorder="1"/>
    <xf numFmtId="0" fontId="7" fillId="0" borderId="0" xfId="0" applyNumberFormat="1" applyFont="1" applyFill="1" applyBorder="1" applyAlignment="1">
      <alignment horizontal="left" vertical="top"/>
    </xf>
    <xf numFmtId="0" fontId="7" fillId="0" borderId="0" xfId="0" applyFont="1" applyFill="1" applyBorder="1" applyAlignment="1">
      <alignment horizontal="justify" vertical="top" wrapText="1"/>
    </xf>
    <xf numFmtId="2" fontId="8" fillId="0" borderId="0" xfId="0" applyNumberFormat="1" applyFont="1" applyFill="1" applyBorder="1"/>
    <xf numFmtId="0" fontId="5"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center" vertical="center" wrapText="1"/>
    </xf>
    <xf numFmtId="0" fontId="5" fillId="17" borderId="8" xfId="0" applyNumberFormat="1" applyFont="1" applyFill="1" applyBorder="1" applyAlignment="1">
      <alignment horizontal="left" vertical="center" wrapText="1"/>
    </xf>
    <xf numFmtId="0" fontId="5" fillId="17" borderId="8" xfId="0" applyFont="1" applyFill="1" applyBorder="1" applyAlignment="1">
      <alignment horizontal="center" vertical="center" wrapText="1"/>
    </xf>
    <xf numFmtId="2" fontId="6" fillId="0" borderId="0" xfId="0" applyNumberFormat="1" applyFont="1" applyFill="1" applyAlignment="1">
      <alignment vertical="center"/>
    </xf>
    <xf numFmtId="2" fontId="28" fillId="0" borderId="0" xfId="0" applyNumberFormat="1" applyFont="1" applyFill="1"/>
    <xf numFmtId="2" fontId="28" fillId="0" borderId="0" xfId="0" applyNumberFormat="1" applyFont="1" applyFill="1" applyAlignment="1">
      <alignment horizontal="center" vertical="center"/>
    </xf>
    <xf numFmtId="2" fontId="6" fillId="0" borderId="0" xfId="0" applyNumberFormat="1" applyFont="1" applyFill="1" applyBorder="1" applyAlignment="1">
      <alignment vertical="center"/>
    </xf>
    <xf numFmtId="0" fontId="7" fillId="0" borderId="0" xfId="0" applyFont="1" applyFill="1" applyAlignment="1">
      <alignment horizontal="justify" vertical="center" wrapText="1"/>
    </xf>
    <xf numFmtId="0" fontId="14" fillId="0" borderId="0" xfId="0" applyFont="1" applyFill="1" applyAlignment="1">
      <alignment horizontal="center" wrapText="1"/>
    </xf>
    <xf numFmtId="3" fontId="14" fillId="0" borderId="0" xfId="0" applyNumberFormat="1" applyFont="1" applyFill="1" applyAlignment="1">
      <alignment horizontal="center" wrapText="1"/>
    </xf>
    <xf numFmtId="0" fontId="3" fillId="0" borderId="0" xfId="0" applyFont="1" applyFill="1" applyBorder="1" applyAlignment="1">
      <alignment horizontal="center" wrapText="1"/>
    </xf>
    <xf numFmtId="0" fontId="33" fillId="17" borderId="8" xfId="48" applyFont="1" applyFill="1" applyBorder="1" applyAlignment="1">
      <alignment horizontal="left" vertical="center" wrapText="1"/>
    </xf>
    <xf numFmtId="0" fontId="35" fillId="18" borderId="8" xfId="0" applyFont="1" applyFill="1" applyBorder="1" applyAlignment="1">
      <alignment horizontal="left" vertical="center" wrapText="1"/>
    </xf>
    <xf numFmtId="0" fontId="35" fillId="18" borderId="8" xfId="0" applyFont="1" applyFill="1" applyBorder="1" applyAlignment="1">
      <alignment horizontal="center" vertical="center" wrapText="1"/>
    </xf>
    <xf numFmtId="3" fontId="35" fillId="18" borderId="8" xfId="0" applyNumberFormat="1" applyFont="1" applyFill="1" applyBorder="1" applyAlignment="1">
      <alignment horizontal="center" vertical="center" wrapText="1"/>
    </xf>
    <xf numFmtId="2" fontId="35" fillId="18" borderId="8" xfId="0" applyNumberFormat="1" applyFont="1" applyFill="1" applyBorder="1" applyAlignment="1">
      <alignment horizontal="center" vertical="center" wrapText="1"/>
    </xf>
    <xf numFmtId="0" fontId="33" fillId="17" borderId="11" xfId="0" applyNumberFormat="1" applyFont="1" applyFill="1" applyBorder="1" applyAlignment="1">
      <alignment horizontal="right" vertical="center" wrapText="1"/>
    </xf>
    <xf numFmtId="0" fontId="33" fillId="17" borderId="8" xfId="0" applyNumberFormat="1" applyFont="1" applyFill="1" applyBorder="1" applyAlignment="1">
      <alignment horizontal="left" vertical="center" wrapText="1"/>
    </xf>
    <xf numFmtId="0" fontId="33" fillId="17" borderId="8" xfId="0" applyFont="1" applyFill="1" applyBorder="1" applyAlignment="1">
      <alignment vertical="center" wrapText="1"/>
    </xf>
    <xf numFmtId="4" fontId="33" fillId="17" borderId="8" xfId="0" applyNumberFormat="1" applyFont="1" applyFill="1" applyBorder="1" applyAlignment="1">
      <alignment horizontal="right" vertical="center" wrapText="1"/>
    </xf>
    <xf numFmtId="2" fontId="33" fillId="17" borderId="8" xfId="0" applyNumberFormat="1" applyFont="1" applyFill="1" applyBorder="1" applyAlignment="1">
      <alignment horizontal="center" vertical="center" wrapText="1"/>
    </xf>
    <xf numFmtId="0" fontId="33" fillId="17" borderId="8" xfId="0" applyFont="1" applyFill="1" applyBorder="1" applyAlignment="1">
      <alignment vertical="center"/>
    </xf>
    <xf numFmtId="0" fontId="30" fillId="0" borderId="0" xfId="0" applyFont="1" applyFill="1" applyBorder="1" applyAlignment="1">
      <alignment horizontal="right" vertical="top"/>
    </xf>
    <xf numFmtId="0" fontId="30" fillId="0" borderId="0" xfId="0" applyNumberFormat="1" applyFont="1" applyFill="1" applyBorder="1" applyAlignment="1">
      <alignment horizontal="left" vertical="top" wrapText="1"/>
    </xf>
    <xf numFmtId="0" fontId="36" fillId="0" borderId="0" xfId="0" applyFont="1" applyFill="1" applyBorder="1" applyAlignment="1">
      <alignment horizontal="left" vertical="justify" wrapText="1"/>
    </xf>
    <xf numFmtId="4" fontId="30"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right" vertical="top"/>
    </xf>
    <xf numFmtId="0" fontId="33" fillId="17" borderId="11" xfId="0" applyFont="1" applyFill="1" applyBorder="1" applyAlignment="1">
      <alignment horizontal="right" vertical="center" wrapText="1"/>
    </xf>
    <xf numFmtId="0" fontId="37" fillId="17" borderId="8" xfId="0" applyNumberFormat="1" applyFont="1" applyFill="1" applyBorder="1" applyAlignment="1">
      <alignment horizontal="left" vertical="center"/>
    </xf>
    <xf numFmtId="0" fontId="33" fillId="17" borderId="8" xfId="0" applyFont="1" applyFill="1" applyBorder="1" applyAlignment="1">
      <alignment horizontal="left" vertical="center" wrapText="1"/>
    </xf>
    <xf numFmtId="0" fontId="33" fillId="17" borderId="8" xfId="0" applyFont="1" applyFill="1" applyBorder="1" applyAlignment="1">
      <alignment horizontal="center" vertical="center" wrapText="1"/>
    </xf>
    <xf numFmtId="4" fontId="33" fillId="17" borderId="8" xfId="0" applyNumberFormat="1" applyFont="1" applyFill="1" applyBorder="1" applyAlignment="1">
      <alignment vertical="center"/>
    </xf>
    <xf numFmtId="0" fontId="30" fillId="0" borderId="0" xfId="0" applyFont="1" applyFill="1" applyBorder="1" applyAlignment="1">
      <alignment horizontal="center" vertical="center" wrapText="1"/>
    </xf>
    <xf numFmtId="0" fontId="34" fillId="0" borderId="0" xfId="0" applyFont="1" applyFill="1" applyBorder="1" applyAlignment="1">
      <alignment vertical="center"/>
    </xf>
    <xf numFmtId="0" fontId="30" fillId="0" borderId="0" xfId="0" applyFont="1" applyFill="1" applyBorder="1" applyAlignment="1">
      <alignment horizontal="right" vertical="center"/>
    </xf>
    <xf numFmtId="49" fontId="32" fillId="0" borderId="0" xfId="0" applyNumberFormat="1" applyFont="1" applyFill="1" applyBorder="1" applyAlignment="1">
      <alignment horizontal="left" vertical="top"/>
    </xf>
    <xf numFmtId="0" fontId="33" fillId="17" borderId="8" xfId="48" applyFont="1" applyFill="1" applyBorder="1" applyAlignment="1">
      <alignment horizontal="center" vertical="center" wrapText="1"/>
    </xf>
    <xf numFmtId="0" fontId="33" fillId="17" borderId="11" xfId="48" applyFont="1" applyFill="1" applyBorder="1" applyAlignment="1">
      <alignment horizontal="right" vertical="center" wrapText="1"/>
    </xf>
    <xf numFmtId="2" fontId="33" fillId="17" borderId="8" xfId="48" applyNumberFormat="1" applyFont="1" applyFill="1" applyBorder="1" applyAlignment="1">
      <alignment horizontal="center" vertical="center" wrapText="1"/>
    </xf>
    <xf numFmtId="0" fontId="33" fillId="17" borderId="8" xfId="48" applyFont="1" applyFill="1" applyBorder="1" applyAlignment="1">
      <alignment vertical="center" wrapText="1"/>
    </xf>
    <xf numFmtId="0" fontId="32" fillId="0" borderId="0" xfId="0" applyNumberFormat="1" applyFont="1" applyFill="1" applyBorder="1" applyAlignment="1">
      <alignment horizontal="left" vertical="top"/>
    </xf>
    <xf numFmtId="0" fontId="32" fillId="0" borderId="0" xfId="0" applyFont="1" applyFill="1" applyBorder="1" applyAlignment="1">
      <alignment horizontal="right" vertical="top"/>
    </xf>
    <xf numFmtId="0" fontId="30" fillId="0" borderId="0" xfId="48" applyFont="1" applyAlignment="1">
      <alignment horizontal="right" vertical="top"/>
    </xf>
    <xf numFmtId="0" fontId="30" fillId="0" borderId="0" xfId="48" applyFont="1" applyAlignment="1">
      <alignment horizontal="left" vertical="top" wrapText="1"/>
    </xf>
    <xf numFmtId="0" fontId="32" fillId="0" borderId="0" xfId="48" applyFont="1" applyAlignment="1">
      <alignment horizontal="right" vertical="top"/>
    </xf>
    <xf numFmtId="0" fontId="30" fillId="0" borderId="9" xfId="48" applyFont="1" applyBorder="1" applyAlignment="1">
      <alignment horizontal="center"/>
    </xf>
    <xf numFmtId="0" fontId="37" fillId="17" borderId="8" xfId="48" applyFont="1" applyFill="1" applyBorder="1" applyAlignment="1">
      <alignment horizontal="left" vertical="center"/>
    </xf>
    <xf numFmtId="0" fontId="7" fillId="0" borderId="0" xfId="48" applyFont="1" applyAlignment="1">
      <alignment horizontal="right" vertical="top"/>
    </xf>
    <xf numFmtId="4" fontId="3" fillId="0" borderId="0" xfId="48" applyNumberFormat="1" applyFont="1"/>
    <xf numFmtId="3" fontId="33" fillId="17" borderId="8" xfId="0" applyNumberFormat="1" applyFon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32" fillId="0" borderId="0" xfId="0" applyNumberFormat="1" applyFont="1" applyFill="1" applyBorder="1" applyAlignment="1">
      <alignment horizontal="left" vertical="top" wrapText="1"/>
    </xf>
    <xf numFmtId="0" fontId="39" fillId="0" borderId="0" xfId="0" applyFont="1" applyFill="1" applyBorder="1" applyAlignment="1">
      <alignment vertical="center"/>
    </xf>
    <xf numFmtId="0" fontId="32" fillId="0" borderId="0" xfId="0" applyNumberFormat="1" applyFont="1" applyFill="1" applyBorder="1" applyAlignment="1">
      <alignment horizontal="left" vertical="center"/>
    </xf>
    <xf numFmtId="49" fontId="32" fillId="0" borderId="0" xfId="48" applyNumberFormat="1" applyFont="1" applyAlignment="1">
      <alignment horizontal="left" vertical="top"/>
    </xf>
    <xf numFmtId="0" fontId="35" fillId="0" borderId="0" xfId="0" applyFont="1" applyAlignment="1">
      <alignment horizontal="center"/>
    </xf>
    <xf numFmtId="4" fontId="33" fillId="17" borderId="8" xfId="0" applyNumberFormat="1" applyFont="1" applyFill="1" applyBorder="1" applyAlignment="1">
      <alignment horizontal="center" vertical="center"/>
    </xf>
    <xf numFmtId="2" fontId="7"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0" fillId="0" borderId="0" xfId="48" applyFont="1" applyAlignment="1">
      <alignment horizontal="center" vertical="center" wrapText="1"/>
    </xf>
    <xf numFmtId="2" fontId="30" fillId="0" borderId="0" xfId="48" applyNumberFormat="1" applyFont="1" applyAlignment="1">
      <alignment horizontal="center"/>
    </xf>
    <xf numFmtId="4" fontId="33" fillId="17" borderId="8" xfId="48" applyNumberFormat="1" applyFont="1" applyFill="1" applyBorder="1" applyAlignment="1">
      <alignment horizontal="center" vertical="center"/>
    </xf>
    <xf numFmtId="0" fontId="35" fillId="0" borderId="0" xfId="0" applyFont="1" applyFill="1" applyBorder="1" applyAlignment="1">
      <alignment horizontal="center"/>
    </xf>
    <xf numFmtId="49" fontId="35" fillId="0" borderId="0" xfId="0" quotePrefix="1" applyNumberFormat="1" applyFont="1" applyBorder="1" applyAlignment="1">
      <alignment horizontal="left" vertical="top" wrapText="1"/>
    </xf>
    <xf numFmtId="0" fontId="35" fillId="0" borderId="0" xfId="48" quotePrefix="1" applyFont="1" applyAlignment="1">
      <alignment horizontal="left" vertical="top" wrapText="1"/>
    </xf>
    <xf numFmtId="1" fontId="3" fillId="0" borderId="9" xfId="0" applyNumberFormat="1" applyFont="1" applyFill="1" applyBorder="1" applyAlignment="1">
      <alignment horizontal="center"/>
    </xf>
    <xf numFmtId="2" fontId="3" fillId="0" borderId="9" xfId="0" applyNumberFormat="1" applyFont="1" applyFill="1" applyBorder="1"/>
    <xf numFmtId="49" fontId="35" fillId="0" borderId="0" xfId="0" applyNumberFormat="1" applyFont="1" applyBorder="1" applyAlignment="1">
      <alignment horizontal="left" vertical="top" wrapText="1"/>
    </xf>
    <xf numFmtId="1" fontId="3" fillId="0" borderId="0" xfId="0" applyNumberFormat="1" applyFont="1" applyFill="1" applyBorder="1" applyAlignment="1">
      <alignment horizontal="center"/>
    </xf>
    <xf numFmtId="49" fontId="35" fillId="0" borderId="0" xfId="47" applyNumberFormat="1" applyFont="1" applyBorder="1" applyAlignment="1">
      <alignment horizontal="left" vertical="top" wrapText="1"/>
    </xf>
    <xf numFmtId="1" fontId="3" fillId="0" borderId="0" xfId="0" applyNumberFormat="1" applyFont="1" applyBorder="1" applyAlignment="1">
      <alignment horizontal="center"/>
    </xf>
    <xf numFmtId="49" fontId="35" fillId="0" borderId="0" xfId="47" applyNumberFormat="1" applyFont="1" applyAlignment="1">
      <alignment horizontal="left" wrapText="1"/>
    </xf>
    <xf numFmtId="4" fontId="35" fillId="0" borderId="0" xfId="47" applyNumberFormat="1" applyFont="1" applyAlignment="1">
      <alignment horizontal="center"/>
    </xf>
    <xf numFmtId="4" fontId="35" fillId="0" borderId="0" xfId="47" applyNumberFormat="1" applyFont="1"/>
    <xf numFmtId="0" fontId="3" fillId="0" borderId="9" xfId="0" applyFont="1" applyBorder="1" applyAlignment="1">
      <alignment horizontal="left" vertical="top" wrapText="1"/>
    </xf>
    <xf numFmtId="3" fontId="35" fillId="0" borderId="9" xfId="47" applyNumberFormat="1" applyFont="1" applyBorder="1" applyAlignment="1">
      <alignment horizontal="center"/>
    </xf>
    <xf numFmtId="3" fontId="35" fillId="0" borderId="0" xfId="47" applyNumberFormat="1" applyFont="1" applyAlignment="1">
      <alignment horizontal="center"/>
    </xf>
    <xf numFmtId="0" fontId="3" fillId="0" borderId="0" xfId="0" applyFont="1" applyBorder="1" applyAlignment="1">
      <alignment horizontal="left" vertical="top" wrapText="1"/>
    </xf>
    <xf numFmtId="3" fontId="35" fillId="0" borderId="0" xfId="47" applyNumberFormat="1" applyFont="1" applyBorder="1" applyAlignment="1">
      <alignment horizontal="center"/>
    </xf>
    <xf numFmtId="4" fontId="35" fillId="0" borderId="0" xfId="47" applyNumberFormat="1" applyFont="1" applyBorder="1"/>
    <xf numFmtId="0" fontId="42" fillId="0" borderId="9" xfId="0" applyFont="1" applyBorder="1" applyAlignment="1">
      <alignment horizontal="center" wrapText="1"/>
    </xf>
    <xf numFmtId="3" fontId="42" fillId="0" borderId="9" xfId="0" applyNumberFormat="1" applyFont="1" applyBorder="1" applyAlignment="1">
      <alignment horizontal="center" wrapText="1"/>
    </xf>
    <xf numFmtId="166" fontId="42" fillId="0" borderId="9" xfId="0" applyNumberFormat="1" applyFont="1" applyBorder="1" applyAlignment="1">
      <alignment wrapText="1"/>
    </xf>
    <xf numFmtId="0" fontId="42" fillId="24" borderId="9" xfId="0" applyFont="1" applyFill="1" applyBorder="1" applyAlignment="1">
      <alignment horizontal="center" wrapText="1"/>
    </xf>
    <xf numFmtId="49" fontId="35" fillId="0" borderId="0" xfId="47" applyNumberFormat="1" applyFont="1" applyAlignment="1">
      <alignment horizontal="left" vertical="top" wrapText="1"/>
    </xf>
    <xf numFmtId="4" fontId="3" fillId="0" borderId="0" xfId="47" applyNumberFormat="1" applyFont="1" applyFill="1" applyBorder="1" applyAlignment="1"/>
    <xf numFmtId="3" fontId="3" fillId="0" borderId="9" xfId="0" applyNumberFormat="1" applyFont="1" applyBorder="1" applyAlignment="1">
      <alignment horizontal="center"/>
    </xf>
    <xf numFmtId="49" fontId="35" fillId="0" borderId="9" xfId="47" applyNumberFormat="1" applyFont="1" applyFill="1" applyBorder="1" applyAlignment="1">
      <alignment horizontal="left" wrapText="1"/>
    </xf>
    <xf numFmtId="3" fontId="3" fillId="0" borderId="9" xfId="0" applyNumberFormat="1" applyFont="1" applyFill="1" applyBorder="1" applyAlignment="1">
      <alignment horizontal="center"/>
    </xf>
    <xf numFmtId="49" fontId="35" fillId="0" borderId="0" xfId="47" applyNumberFormat="1" applyFont="1" applyFill="1" applyBorder="1" applyAlignment="1">
      <alignment horizontal="left" wrapText="1"/>
    </xf>
    <xf numFmtId="4" fontId="35" fillId="0" borderId="0" xfId="47" applyNumberFormat="1" applyFont="1" applyFill="1" applyBorder="1" applyAlignment="1">
      <alignment horizontal="center"/>
    </xf>
    <xf numFmtId="49" fontId="35" fillId="0" borderId="0" xfId="47" applyNumberFormat="1" applyFont="1" applyFill="1" applyBorder="1" applyAlignment="1">
      <alignment horizontal="left" vertical="top" wrapText="1"/>
    </xf>
    <xf numFmtId="49" fontId="35" fillId="0" borderId="0" xfId="0" applyNumberFormat="1" applyFont="1" applyAlignment="1">
      <alignment horizontal="left" vertical="top" wrapText="1"/>
    </xf>
    <xf numFmtId="0" fontId="40" fillId="0" borderId="9" xfId="0" applyFont="1" applyBorder="1" applyAlignment="1">
      <alignment horizontal="left" vertical="top" wrapText="1"/>
    </xf>
    <xf numFmtId="0" fontId="41" fillId="0" borderId="9" xfId="0" applyFont="1" applyBorder="1" applyAlignment="1">
      <alignment horizontal="center" wrapText="1"/>
    </xf>
    <xf numFmtId="3" fontId="40" fillId="0" borderId="9" xfId="0" applyNumberFormat="1" applyFont="1" applyBorder="1" applyAlignment="1">
      <alignment horizontal="center" wrapText="1"/>
    </xf>
    <xf numFmtId="166" fontId="41" fillId="0" borderId="9" xfId="0" applyNumberFormat="1" applyFont="1" applyBorder="1" applyAlignment="1">
      <alignment wrapText="1"/>
    </xf>
    <xf numFmtId="49" fontId="35" fillId="0" borderId="0" xfId="0" applyNumberFormat="1" applyFont="1" applyAlignment="1">
      <alignment horizontal="center" vertical="center" wrapText="1"/>
    </xf>
    <xf numFmtId="49" fontId="35" fillId="0" borderId="0" xfId="0" applyNumberFormat="1" applyFont="1" applyBorder="1" applyAlignment="1">
      <alignment horizontal="center" vertical="center" wrapText="1"/>
    </xf>
    <xf numFmtId="0" fontId="3" fillId="0" borderId="0" xfId="0" quotePrefix="1" applyFont="1" applyAlignment="1">
      <alignment horizontal="center" vertical="center" wrapText="1"/>
    </xf>
    <xf numFmtId="0" fontId="35" fillId="0" borderId="0" xfId="48" quotePrefix="1" applyFont="1" applyAlignment="1">
      <alignment horizontal="center" vertical="center" wrapText="1"/>
    </xf>
    <xf numFmtId="49" fontId="35" fillId="0" borderId="0" xfId="47" applyNumberFormat="1" applyFont="1" applyBorder="1" applyAlignment="1">
      <alignment horizontal="center" vertical="center" wrapText="1"/>
    </xf>
    <xf numFmtId="49" fontId="35" fillId="0" borderId="0" xfId="47" applyNumberFormat="1" applyFont="1" applyAlignment="1">
      <alignment horizontal="center" vertical="center" wrapText="1"/>
    </xf>
    <xf numFmtId="0" fontId="3" fillId="0" borderId="0" xfId="0" applyFont="1" applyBorder="1" applyAlignment="1">
      <alignment horizontal="center" vertical="center" wrapText="1"/>
    </xf>
    <xf numFmtId="0" fontId="42" fillId="0" borderId="9" xfId="0" applyFont="1" applyBorder="1" applyAlignment="1">
      <alignment horizontal="center" vertical="center" wrapText="1"/>
    </xf>
    <xf numFmtId="0" fontId="41" fillId="0" borderId="9" xfId="0" applyFont="1" applyBorder="1" applyAlignment="1">
      <alignment horizontal="center" vertical="center" wrapText="1"/>
    </xf>
    <xf numFmtId="49" fontId="35" fillId="0" borderId="0" xfId="47" applyNumberFormat="1" applyFont="1" applyFill="1" applyBorder="1" applyAlignment="1">
      <alignment horizontal="center" vertical="center" wrapText="1"/>
    </xf>
    <xf numFmtId="0" fontId="35" fillId="0" borderId="9" xfId="0" applyFont="1" applyBorder="1" applyAlignment="1">
      <alignment horizontal="center"/>
    </xf>
    <xf numFmtId="4" fontId="35" fillId="0" borderId="9" xfId="0" applyNumberFormat="1" applyFont="1" applyBorder="1" applyAlignment="1">
      <alignment horizontal="center"/>
    </xf>
    <xf numFmtId="0" fontId="35" fillId="0" borderId="9" xfId="48" applyFont="1" applyBorder="1" applyAlignment="1">
      <alignment horizontal="center"/>
    </xf>
    <xf numFmtId="1" fontId="35" fillId="0" borderId="9" xfId="48" applyNumberFormat="1" applyFont="1" applyBorder="1" applyAlignment="1">
      <alignment horizontal="center"/>
    </xf>
    <xf numFmtId="0" fontId="35" fillId="0" borderId="0" xfId="48" applyFont="1" applyAlignment="1">
      <alignment horizontal="center"/>
    </xf>
    <xf numFmtId="0" fontId="35" fillId="0" borderId="9" xfId="0" applyFont="1" applyFill="1" applyBorder="1" applyAlignment="1">
      <alignment horizontal="center"/>
    </xf>
    <xf numFmtId="0" fontId="3" fillId="0" borderId="9" xfId="48" applyFont="1" applyBorder="1" applyAlignment="1">
      <alignment horizontal="center"/>
    </xf>
    <xf numFmtId="0" fontId="3" fillId="24" borderId="9" xfId="48" applyFont="1" applyFill="1" applyBorder="1" applyAlignment="1">
      <alignment horizontal="justify"/>
    </xf>
    <xf numFmtId="49" fontId="35" fillId="0" borderId="9" xfId="47" applyNumberFormat="1" applyFont="1" applyBorder="1" applyAlignment="1">
      <alignment horizontal="center"/>
    </xf>
    <xf numFmtId="49" fontId="35" fillId="0" borderId="0" xfId="0" applyNumberFormat="1" applyFont="1" applyFill="1" applyBorder="1" applyAlignment="1">
      <alignment horizontal="center"/>
    </xf>
    <xf numFmtId="49" fontId="35" fillId="0" borderId="9" xfId="0" applyNumberFormat="1" applyFont="1" applyFill="1" applyBorder="1" applyAlignment="1">
      <alignment horizontal="center"/>
    </xf>
    <xf numFmtId="49" fontId="35" fillId="0" borderId="0" xfId="47" applyNumberFormat="1" applyFont="1" applyAlignment="1">
      <alignment horizontal="center"/>
    </xf>
    <xf numFmtId="49" fontId="35" fillId="0" borderId="0" xfId="47" applyNumberFormat="1" applyFont="1" applyFill="1" applyBorder="1" applyAlignment="1">
      <alignment horizontal="center"/>
    </xf>
    <xf numFmtId="49" fontId="35" fillId="0" borderId="0" xfId="47" applyNumberFormat="1" applyFont="1" applyBorder="1" applyAlignment="1">
      <alignment horizontal="center"/>
    </xf>
    <xf numFmtId="49" fontId="35" fillId="0" borderId="9" xfId="47" applyNumberFormat="1" applyFont="1" applyFill="1" applyBorder="1" applyAlignment="1">
      <alignment horizontal="center"/>
    </xf>
    <xf numFmtId="49" fontId="35" fillId="0" borderId="9" xfId="47" applyNumberFormat="1" applyFont="1" applyFill="1" applyBorder="1" applyAlignment="1">
      <alignment horizontal="left" vertical="top" wrapText="1"/>
    </xf>
    <xf numFmtId="4" fontId="44" fillId="0" borderId="9" xfId="48" applyNumberFormat="1" applyFont="1" applyBorder="1" applyAlignment="1">
      <alignment horizontal="center"/>
    </xf>
    <xf numFmtId="0" fontId="43" fillId="0" borderId="0" xfId="48" applyFont="1" applyAlignment="1">
      <alignment horizontal="center"/>
    </xf>
    <xf numFmtId="1" fontId="43" fillId="0" borderId="0" xfId="48" applyNumberFormat="1" applyFont="1" applyAlignment="1">
      <alignment horizontal="left" indent="1"/>
    </xf>
    <xf numFmtId="4" fontId="43" fillId="0" borderId="0" xfId="48" applyNumberFormat="1" applyFont="1" applyAlignment="1">
      <alignment horizontal="center"/>
    </xf>
    <xf numFmtId="0" fontId="3" fillId="0" borderId="9" xfId="48" applyFont="1" applyBorder="1" applyAlignment="1">
      <alignment vertical="top" wrapText="1"/>
    </xf>
    <xf numFmtId="0" fontId="35" fillId="0" borderId="0" xfId="48" quotePrefix="1" applyFont="1" applyAlignment="1">
      <alignment horizontal="justify" vertical="top" wrapText="1"/>
    </xf>
    <xf numFmtId="1" fontId="35" fillId="0" borderId="0" xfId="48" applyNumberFormat="1" applyFont="1"/>
    <xf numFmtId="1" fontId="35" fillId="0" borderId="9" xfId="48" applyNumberFormat="1" applyFont="1" applyBorder="1" applyAlignment="1">
      <alignment horizontal="center" wrapText="1"/>
    </xf>
    <xf numFmtId="4" fontId="35" fillId="0" borderId="9" xfId="47" applyNumberFormat="1" applyFont="1" applyBorder="1" applyAlignment="1">
      <alignment horizontal="center"/>
    </xf>
    <xf numFmtId="0" fontId="35" fillId="0" borderId="9" xfId="48" applyFont="1" applyBorder="1" applyAlignment="1">
      <alignment horizontal="left" vertical="top" wrapText="1"/>
    </xf>
    <xf numFmtId="0" fontId="38" fillId="0" borderId="0" xfId="0" applyFont="1" applyFill="1" applyAlignment="1">
      <alignment horizontal="left" vertical="justify" wrapText="1"/>
    </xf>
    <xf numFmtId="4" fontId="3" fillId="0" borderId="0" xfId="0" applyNumberFormat="1" applyFont="1" applyFill="1" applyAlignment="1">
      <alignment horizontal="right" wrapText="1"/>
    </xf>
    <xf numFmtId="0" fontId="3" fillId="0" borderId="0" xfId="0" applyFont="1" applyFill="1" applyBorder="1" applyAlignment="1">
      <alignment horizontal="left" vertical="justify" wrapText="1"/>
    </xf>
    <xf numFmtId="4" fontId="3" fillId="0" borderId="0" xfId="0" applyNumberFormat="1" applyFont="1" applyFill="1" applyBorder="1" applyAlignment="1">
      <alignment horizontal="right"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quotePrefix="1" applyFont="1" applyFill="1" applyBorder="1" applyAlignment="1">
      <alignment horizontal="left" vertical="top" wrapText="1"/>
    </xf>
    <xf numFmtId="0" fontId="3" fillId="0" borderId="9" xfId="0" quotePrefix="1" applyFont="1" applyFill="1" applyBorder="1" applyAlignment="1">
      <alignment horizontal="left" vertical="top" wrapText="1"/>
    </xf>
    <xf numFmtId="0" fontId="3" fillId="0" borderId="9" xfId="0" applyFont="1" applyFill="1" applyBorder="1" applyAlignment="1">
      <alignment horizontal="center" wrapText="1"/>
    </xf>
    <xf numFmtId="0" fontId="3" fillId="0" borderId="0" xfId="0" applyFont="1" applyFill="1" applyAlignment="1">
      <alignment horizontal="center" vertical="center" wrapText="1"/>
    </xf>
    <xf numFmtId="0" fontId="35" fillId="0" borderId="9" xfId="48" quotePrefix="1" applyFont="1" applyBorder="1" applyAlignment="1">
      <alignment horizontal="center" vertical="center"/>
    </xf>
    <xf numFmtId="0" fontId="42" fillId="0" borderId="0" xfId="0" applyFont="1" applyFill="1" applyBorder="1" applyAlignment="1">
      <alignment horizontal="center" wrapText="1"/>
    </xf>
    <xf numFmtId="3" fontId="42" fillId="0" borderId="0" xfId="0" applyNumberFormat="1" applyFont="1" applyFill="1" applyBorder="1" applyAlignment="1">
      <alignment horizontal="center" wrapText="1"/>
    </xf>
    <xf numFmtId="0" fontId="33" fillId="17" borderId="8" xfId="0" applyFont="1" applyFill="1" applyBorder="1" applyAlignment="1">
      <alignment horizontal="center" vertical="center"/>
    </xf>
    <xf numFmtId="0" fontId="38" fillId="0" borderId="0" xfId="0" applyFont="1" applyFill="1" applyAlignment="1">
      <alignment horizontal="center" vertical="justify" wrapText="1"/>
    </xf>
    <xf numFmtId="0" fontId="3" fillId="0" borderId="0" xfId="0" applyFont="1" applyFill="1" applyBorder="1" applyAlignment="1">
      <alignment horizontal="center" vertical="justify" wrapText="1"/>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 fontId="3" fillId="0" borderId="9" xfId="0" applyNumberFormat="1" applyFont="1" applyFill="1" applyBorder="1" applyAlignment="1">
      <alignment horizontal="center" wrapText="1"/>
    </xf>
    <xf numFmtId="1" fontId="3" fillId="0" borderId="0" xfId="0" applyNumberFormat="1" applyFont="1" applyFill="1" applyAlignment="1">
      <alignment horizontal="center" wrapText="1"/>
    </xf>
    <xf numFmtId="1" fontId="3" fillId="0" borderId="0" xfId="0" applyNumberFormat="1" applyFont="1" applyFill="1" applyBorder="1" applyAlignment="1">
      <alignment horizontal="center" wrapText="1"/>
    </xf>
    <xf numFmtId="3" fontId="5" fillId="17" borderId="8" xfId="0" applyNumberFormat="1" applyFont="1" applyFill="1" applyBorder="1" applyAlignment="1">
      <alignment horizontal="center" vertical="center" wrapText="1"/>
    </xf>
    <xf numFmtId="49" fontId="35" fillId="0" borderId="0" xfId="0" quotePrefix="1" applyNumberFormat="1" applyFont="1" applyAlignment="1">
      <alignment horizontal="left" vertical="top" wrapText="1"/>
    </xf>
    <xf numFmtId="0" fontId="3" fillId="0" borderId="0" xfId="0" quotePrefix="1" applyFont="1" applyFill="1" applyAlignment="1">
      <alignment vertical="top" wrapText="1"/>
    </xf>
    <xf numFmtId="4" fontId="44" fillId="0" borderId="9" xfId="48" applyNumberFormat="1" applyFont="1" applyFill="1" applyBorder="1" applyAlignment="1">
      <alignment horizontal="center"/>
    </xf>
    <xf numFmtId="0" fontId="32" fillId="0" borderId="0" xfId="48" applyFont="1" applyAlignment="1">
      <alignment horizontal="left" vertical="top" wrapText="1"/>
    </xf>
    <xf numFmtId="4" fontId="33" fillId="17" borderId="8" xfId="48" applyNumberFormat="1" applyFont="1" applyFill="1" applyBorder="1" applyAlignment="1">
      <alignment horizontal="right" vertical="center" wrapText="1"/>
    </xf>
    <xf numFmtId="0" fontId="11" fillId="0" borderId="0" xfId="48" applyFont="1" applyAlignment="1">
      <alignment horizontal="left" vertical="top" wrapText="1"/>
    </xf>
    <xf numFmtId="0" fontId="11" fillId="0" borderId="0" xfId="48" applyFont="1" applyAlignment="1">
      <alignment horizontal="left" vertical="justify" wrapText="1"/>
    </xf>
    <xf numFmtId="0" fontId="11" fillId="0" borderId="0" xfId="48" applyFont="1" applyAlignment="1">
      <alignment horizontal="center" vertical="center" wrapText="1"/>
    </xf>
    <xf numFmtId="0" fontId="7" fillId="0" borderId="0" xfId="48" applyFont="1" applyAlignment="1">
      <alignment horizontal="center" vertical="center" wrapText="1"/>
    </xf>
    <xf numFmtId="4" fontId="7" fillId="0" borderId="0" xfId="48" applyNumberFormat="1" applyFont="1" applyAlignment="1">
      <alignment horizontal="right" vertical="center" wrapText="1"/>
    </xf>
    <xf numFmtId="4" fontId="9" fillId="0" borderId="0" xfId="48" applyNumberFormat="1" applyFont="1" applyAlignment="1">
      <alignment horizontal="center" vertical="center" wrapText="1"/>
    </xf>
    <xf numFmtId="0" fontId="44" fillId="0" borderId="0" xfId="48" applyFont="1" applyAlignment="1">
      <alignment horizontal="justify" vertical="top" wrapText="1"/>
    </xf>
    <xf numFmtId="49" fontId="35" fillId="0" borderId="0" xfId="48" quotePrefix="1" applyNumberFormat="1" applyFont="1" applyAlignment="1">
      <alignment horizontal="center" vertical="center" wrapText="1"/>
    </xf>
    <xf numFmtId="49" fontId="35" fillId="0" borderId="0" xfId="48" applyNumberFormat="1" applyFont="1" applyAlignment="1">
      <alignment horizontal="center"/>
    </xf>
    <xf numFmtId="0" fontId="3" fillId="0" borderId="0" xfId="48" applyFont="1" applyAlignment="1">
      <alignment horizontal="center"/>
    </xf>
    <xf numFmtId="0" fontId="44" fillId="0" borderId="0" xfId="48" applyFont="1" applyAlignment="1">
      <alignment vertical="top" wrapText="1"/>
    </xf>
    <xf numFmtId="0" fontId="3" fillId="0" borderId="0" xfId="48" quotePrefix="1" applyFont="1" applyAlignment="1">
      <alignment horizontal="center" vertical="center" wrapText="1"/>
    </xf>
    <xf numFmtId="49" fontId="35" fillId="0" borderId="0" xfId="48" applyNumberFormat="1" applyFont="1" applyAlignment="1">
      <alignment horizontal="center" vertical="center" wrapText="1"/>
    </xf>
    <xf numFmtId="0" fontId="44" fillId="0" borderId="0" xfId="48" quotePrefix="1" applyFont="1" applyAlignment="1">
      <alignment vertical="top" wrapText="1"/>
    </xf>
    <xf numFmtId="1" fontId="3" fillId="0" borderId="0" xfId="48" applyNumberFormat="1" applyFont="1" applyAlignment="1">
      <alignment horizontal="center"/>
    </xf>
    <xf numFmtId="2" fontId="3" fillId="0" borderId="0" xfId="48" applyNumberFormat="1" applyFont="1"/>
    <xf numFmtId="0" fontId="44" fillId="0" borderId="9" xfId="48" applyFont="1" applyBorder="1" applyAlignment="1">
      <alignment horizontal="justify" vertical="top" wrapText="1"/>
    </xf>
    <xf numFmtId="49" fontId="35" fillId="0" borderId="9" xfId="48" applyNumberFormat="1" applyFont="1" applyBorder="1" applyAlignment="1">
      <alignment horizontal="center"/>
    </xf>
    <xf numFmtId="1" fontId="3" fillId="0" borderId="9" xfId="48" applyNumberFormat="1" applyFont="1" applyBorder="1" applyAlignment="1">
      <alignment horizontal="center"/>
    </xf>
    <xf numFmtId="2" fontId="3" fillId="0" borderId="9" xfId="48" applyNumberFormat="1" applyFont="1" applyBorder="1"/>
    <xf numFmtId="0" fontId="44" fillId="0" borderId="0" xfId="48" quotePrefix="1" applyFont="1" applyAlignment="1">
      <alignment horizontal="justify" vertical="top" wrapText="1"/>
    </xf>
    <xf numFmtId="49" fontId="35" fillId="0" borderId="0" xfId="48" applyNumberFormat="1" applyFont="1" applyAlignment="1">
      <alignment horizontal="left" vertical="top" wrapText="1"/>
    </xf>
    <xf numFmtId="4" fontId="33" fillId="17" borderId="8" xfId="48" applyNumberFormat="1" applyFont="1" applyFill="1" applyBorder="1" applyAlignment="1">
      <alignment vertical="center"/>
    </xf>
    <xf numFmtId="0" fontId="3" fillId="24" borderId="0" xfId="48" applyFont="1" applyFill="1" applyBorder="1" applyAlignment="1">
      <alignment horizontal="justify"/>
    </xf>
    <xf numFmtId="0" fontId="35" fillId="0" borderId="0" xfId="48" quotePrefix="1" applyFont="1" applyBorder="1" applyAlignment="1">
      <alignment horizontal="center" vertical="center"/>
    </xf>
    <xf numFmtId="0" fontId="3" fillId="0" borderId="0" xfId="48" applyFont="1" applyBorder="1" applyAlignment="1">
      <alignment horizontal="center"/>
    </xf>
    <xf numFmtId="4" fontId="35" fillId="0" borderId="0" xfId="0" applyNumberFormat="1" applyFont="1" applyBorder="1" applyAlignment="1">
      <alignment horizontal="center"/>
    </xf>
    <xf numFmtId="0" fontId="43" fillId="0" borderId="0" xfId="48" applyFont="1"/>
    <xf numFmtId="0" fontId="35" fillId="0" borderId="9" xfId="48" applyFont="1" applyBorder="1" applyAlignment="1">
      <alignment horizontal="justify" vertical="top"/>
    </xf>
    <xf numFmtId="3" fontId="35" fillId="0" borderId="9" xfId="48" applyNumberFormat="1" applyFont="1" applyBorder="1" applyAlignment="1">
      <alignment horizontal="center"/>
    </xf>
    <xf numFmtId="49" fontId="35" fillId="0" borderId="0" xfId="0" applyNumberFormat="1" applyFont="1" applyAlignment="1">
      <alignment horizontal="left" wrapText="1"/>
    </xf>
    <xf numFmtId="0" fontId="35" fillId="0" borderId="0" xfId="48" applyFont="1" applyAlignment="1">
      <alignment vertical="top"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4" fontId="7" fillId="0" borderId="0" xfId="0" applyNumberFormat="1" applyFont="1" applyAlignment="1">
      <alignment horizontal="right" vertical="center" wrapText="1"/>
    </xf>
    <xf numFmtId="4" fontId="9" fillId="0" borderId="0" xfId="0" applyNumberFormat="1" applyFont="1" applyAlignment="1">
      <alignment horizontal="center" vertical="center" wrapText="1"/>
    </xf>
    <xf numFmtId="0" fontId="35" fillId="0" borderId="9" xfId="48" quotePrefix="1" applyFont="1" applyBorder="1" applyAlignment="1">
      <alignment horizontal="justify" vertical="top" wrapText="1"/>
    </xf>
    <xf numFmtId="49" fontId="35" fillId="0" borderId="9" xfId="0" applyNumberFormat="1" applyFont="1" applyBorder="1" applyAlignment="1">
      <alignment horizontal="center"/>
    </xf>
    <xf numFmtId="1" fontId="3" fillId="0" borderId="9" xfId="0" applyNumberFormat="1" applyFont="1" applyBorder="1" applyAlignment="1">
      <alignment horizontal="center"/>
    </xf>
    <xf numFmtId="2" fontId="3" fillId="0" borderId="9" xfId="0" applyNumberFormat="1" applyFont="1" applyBorder="1"/>
    <xf numFmtId="49" fontId="35" fillId="0" borderId="9" xfId="0" applyNumberFormat="1" applyFont="1" applyFill="1" applyBorder="1" applyAlignment="1">
      <alignment horizontal="left" vertical="top" wrapText="1"/>
    </xf>
    <xf numFmtId="0" fontId="33" fillId="25" borderId="11" xfId="0" applyNumberFormat="1" applyFont="1" applyFill="1" applyBorder="1" applyAlignment="1">
      <alignment horizontal="right" vertical="center" wrapText="1"/>
    </xf>
    <xf numFmtId="0" fontId="33" fillId="25" borderId="8" xfId="0" applyNumberFormat="1" applyFont="1" applyFill="1" applyBorder="1" applyAlignment="1">
      <alignment horizontal="left" vertical="center" wrapText="1"/>
    </xf>
    <xf numFmtId="0" fontId="33" fillId="25" borderId="8" xfId="0" applyFont="1" applyFill="1" applyBorder="1" applyAlignment="1">
      <alignment vertical="center"/>
    </xf>
    <xf numFmtId="0" fontId="33" fillId="25" borderId="8" xfId="0" applyFont="1" applyFill="1" applyBorder="1" applyAlignment="1">
      <alignment horizontal="center" vertical="center" wrapText="1"/>
    </xf>
    <xf numFmtId="3" fontId="33" fillId="25" borderId="8" xfId="0" applyNumberFormat="1" applyFont="1" applyFill="1" applyBorder="1" applyAlignment="1">
      <alignment horizontal="center" vertical="center" wrapText="1"/>
    </xf>
    <xf numFmtId="2" fontId="33" fillId="25" borderId="8" xfId="0" applyNumberFormat="1" applyFont="1" applyFill="1" applyBorder="1" applyAlignment="1">
      <alignment horizontal="center" vertical="center" wrapText="1"/>
    </xf>
    <xf numFmtId="4" fontId="33" fillId="17" borderId="0" xfId="48" applyNumberFormat="1" applyFont="1" applyFill="1" applyBorder="1" applyAlignment="1">
      <alignment vertical="center"/>
    </xf>
    <xf numFmtId="4" fontId="5" fillId="17" borderId="0" xfId="0" applyNumberFormat="1" applyFont="1" applyFill="1" applyBorder="1" applyAlignment="1">
      <alignment vertical="center"/>
    </xf>
    <xf numFmtId="0" fontId="33"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left" vertical="center" wrapText="1"/>
    </xf>
    <xf numFmtId="0" fontId="33" fillId="0" borderId="0" xfId="48" applyFont="1" applyFill="1" applyBorder="1" applyAlignment="1">
      <alignment vertical="center" wrapText="1"/>
    </xf>
    <xf numFmtId="0" fontId="3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33" fillId="25" borderId="8" xfId="0" applyFont="1" applyFill="1" applyBorder="1" applyAlignment="1">
      <alignment horizontal="center" vertical="center"/>
    </xf>
    <xf numFmtId="0" fontId="38" fillId="0" borderId="0" xfId="0" applyFont="1" applyFill="1" applyAlignment="1">
      <alignment horizontal="center" vertical="justify"/>
    </xf>
    <xf numFmtId="0" fontId="36" fillId="0" borderId="0" xfId="0" applyFont="1" applyFill="1" applyBorder="1" applyAlignment="1">
      <alignment horizontal="center" vertical="justify" wrapText="1"/>
    </xf>
    <xf numFmtId="0" fontId="35" fillId="0" borderId="0" xfId="48" quotePrefix="1" applyFont="1" applyAlignment="1">
      <alignment horizontal="center" vertical="top" wrapText="1"/>
    </xf>
    <xf numFmtId="0" fontId="30" fillId="0" borderId="0" xfId="0" applyFont="1" applyAlignment="1">
      <alignment horizontal="right" vertical="top"/>
    </xf>
    <xf numFmtId="0" fontId="30" fillId="0" borderId="0" xfId="0" applyFont="1" applyAlignment="1">
      <alignment horizontal="left" vertical="top" wrapText="1"/>
    </xf>
    <xf numFmtId="0" fontId="38" fillId="0" borderId="0" xfId="0" applyFont="1" applyAlignment="1">
      <alignment horizontal="left" vertical="justify"/>
    </xf>
    <xf numFmtId="0" fontId="30" fillId="0" borderId="0" xfId="0" applyFont="1" applyAlignment="1">
      <alignment horizontal="center" vertical="center" wrapText="1"/>
    </xf>
    <xf numFmtId="3" fontId="30" fillId="0" borderId="0" xfId="0" applyNumberFormat="1" applyFont="1" applyAlignment="1">
      <alignment horizontal="center" vertical="center" wrapText="1"/>
    </xf>
    <xf numFmtId="4" fontId="30" fillId="0" borderId="0" xfId="0" applyNumberFormat="1" applyFont="1" applyAlignment="1">
      <alignment horizontal="center" vertical="center" wrapText="1"/>
    </xf>
    <xf numFmtId="0" fontId="32" fillId="0" borderId="0" xfId="0" applyFont="1" applyAlignment="1">
      <alignment horizontal="left" vertical="justify" wrapText="1"/>
    </xf>
    <xf numFmtId="0" fontId="32" fillId="0" borderId="0" xfId="0" applyFont="1" applyAlignment="1">
      <alignment horizontal="right" vertical="top"/>
    </xf>
    <xf numFmtId="0" fontId="32" fillId="0" borderId="0" xfId="0" applyFont="1" applyAlignment="1">
      <alignment horizontal="left" vertical="top"/>
    </xf>
    <xf numFmtId="0" fontId="43" fillId="0" borderId="0" xfId="48" applyFont="1" applyAlignment="1">
      <alignment wrapText="1"/>
    </xf>
    <xf numFmtId="3" fontId="35" fillId="0" borderId="0" xfId="0" applyNumberFormat="1" applyFont="1" applyAlignment="1">
      <alignment horizontal="center"/>
    </xf>
    <xf numFmtId="4" fontId="35" fillId="0" borderId="0" xfId="0" applyNumberFormat="1" applyFont="1" applyAlignment="1">
      <alignment horizontal="center"/>
    </xf>
    <xf numFmtId="3" fontId="35" fillId="0" borderId="9" xfId="0" applyNumberFormat="1" applyFont="1" applyBorder="1" applyAlignment="1">
      <alignment horizontal="center"/>
    </xf>
    <xf numFmtId="0" fontId="35" fillId="0" borderId="0" xfId="48" applyFont="1" applyAlignment="1">
      <alignment horizontal="justify" vertical="top"/>
    </xf>
    <xf numFmtId="0" fontId="35" fillId="0" borderId="0" xfId="48" quotePrefix="1" applyFont="1" applyAlignment="1">
      <alignment horizontal="center" vertical="center"/>
    </xf>
    <xf numFmtId="1" fontId="35" fillId="0" borderId="0" xfId="48" applyNumberFormat="1" applyFont="1" applyAlignment="1">
      <alignment horizontal="center"/>
    </xf>
    <xf numFmtId="0" fontId="3" fillId="24" borderId="0" xfId="48" applyFont="1" applyFill="1" applyAlignment="1">
      <alignment horizontal="justify"/>
    </xf>
    <xf numFmtId="0" fontId="30" fillId="0" borderId="0" xfId="48" applyFont="1" applyAlignment="1">
      <alignment horizontal="justify" vertical="center"/>
    </xf>
    <xf numFmtId="0" fontId="30" fillId="0" borderId="0" xfId="0" applyFont="1" applyAlignment="1">
      <alignment horizontal="center"/>
    </xf>
    <xf numFmtId="3" fontId="30" fillId="0" borderId="0" xfId="0" applyNumberFormat="1" applyFont="1" applyAlignment="1">
      <alignment horizontal="center"/>
    </xf>
    <xf numFmtId="4" fontId="30" fillId="0" borderId="0" xfId="0" applyNumberFormat="1" applyFont="1" applyAlignment="1">
      <alignment horizontal="center"/>
    </xf>
    <xf numFmtId="0" fontId="37" fillId="17" borderId="8" xfId="0" applyFont="1" applyFill="1" applyBorder="1" applyAlignment="1">
      <alignment horizontal="left" vertical="center"/>
    </xf>
    <xf numFmtId="0" fontId="3" fillId="24" borderId="9" xfId="48" applyFont="1" applyFill="1" applyBorder="1" applyAlignment="1">
      <alignment horizontal="justify" vertical="top"/>
    </xf>
    <xf numFmtId="0" fontId="38" fillId="0" borderId="0" xfId="48" applyFont="1" applyAlignment="1">
      <alignment horizontal="left" vertical="top" wrapText="1"/>
    </xf>
    <xf numFmtId="0" fontId="10" fillId="0" borderId="0" xfId="48" applyFont="1" applyAlignment="1">
      <alignment horizontal="left" vertical="top" wrapText="1"/>
    </xf>
    <xf numFmtId="3" fontId="30" fillId="0" borderId="0" xfId="48" applyNumberFormat="1" applyFont="1" applyAlignment="1">
      <alignment horizontal="center" vertical="center" wrapText="1"/>
    </xf>
    <xf numFmtId="4" fontId="30" fillId="0" borderId="0" xfId="48" applyNumberFormat="1" applyFont="1" applyAlignment="1">
      <alignment horizontal="center" vertical="center" wrapText="1"/>
    </xf>
    <xf numFmtId="0" fontId="30" fillId="0" borderId="0" xfId="48" applyFont="1" applyAlignment="1">
      <alignment horizontal="justify" vertical="top"/>
    </xf>
    <xf numFmtId="0" fontId="30" fillId="0" borderId="0" xfId="48" applyFont="1" applyAlignment="1">
      <alignment horizontal="center"/>
    </xf>
    <xf numFmtId="0" fontId="30" fillId="0" borderId="0" xfId="48" applyFont="1"/>
    <xf numFmtId="2" fontId="35" fillId="0" borderId="9" xfId="48" applyNumberFormat="1" applyFont="1" applyBorder="1"/>
    <xf numFmtId="1" fontId="30" fillId="0" borderId="0" xfId="48" applyNumberFormat="1" applyFont="1" applyAlignment="1">
      <alignment horizontal="center"/>
    </xf>
    <xf numFmtId="3" fontId="33" fillId="17" borderId="8" xfId="48" applyNumberFormat="1" applyFont="1" applyFill="1" applyBorder="1" applyAlignment="1">
      <alignment horizontal="center" vertical="center" wrapText="1"/>
    </xf>
    <xf numFmtId="0" fontId="7" fillId="0" borderId="0" xfId="0" applyFont="1" applyAlignment="1">
      <alignment horizontal="right" vertical="top"/>
    </xf>
    <xf numFmtId="0" fontId="11" fillId="0" borderId="0" xfId="0" applyFont="1" applyAlignment="1">
      <alignment horizontal="left" vertical="top" wrapText="1"/>
    </xf>
    <xf numFmtId="0" fontId="11" fillId="0" borderId="0" xfId="0" applyFont="1" applyAlignment="1">
      <alignment horizontal="left" vertical="justify" wrapText="1"/>
    </xf>
    <xf numFmtId="49" fontId="32" fillId="0" borderId="0" xfId="0" applyNumberFormat="1" applyFont="1" applyAlignment="1">
      <alignment horizontal="left" vertical="top"/>
    </xf>
    <xf numFmtId="49" fontId="35" fillId="0" borderId="0" xfId="0" applyNumberFormat="1" applyFont="1" applyAlignment="1">
      <alignment horizontal="center"/>
    </xf>
    <xf numFmtId="0" fontId="3" fillId="0" borderId="0" xfId="0" applyFont="1" applyAlignment="1">
      <alignment horizontal="center"/>
    </xf>
    <xf numFmtId="0" fontId="32" fillId="0" borderId="0" xfId="0" applyFont="1" applyAlignment="1">
      <alignment horizontal="left" vertical="top" wrapText="1"/>
    </xf>
    <xf numFmtId="49" fontId="35" fillId="0" borderId="0" xfId="0" quotePrefix="1" applyNumberFormat="1" applyFont="1" applyAlignment="1">
      <alignment horizontal="center" vertical="center" wrapText="1"/>
    </xf>
    <xf numFmtId="0" fontId="3" fillId="0" borderId="0" xfId="0" quotePrefix="1" applyFont="1" applyAlignment="1">
      <alignment vertical="top" wrapText="1"/>
    </xf>
    <xf numFmtId="49" fontId="35" fillId="0" borderId="9" xfId="0" applyNumberFormat="1" applyFont="1" applyBorder="1" applyAlignment="1">
      <alignment horizontal="left" vertical="top" wrapText="1"/>
    </xf>
    <xf numFmtId="1" fontId="3" fillId="0" borderId="0" xfId="0" applyNumberFormat="1" applyFont="1" applyAlignment="1">
      <alignment horizontal="center"/>
    </xf>
    <xf numFmtId="2" fontId="3" fillId="0" borderId="0" xfId="0" applyNumberFormat="1" applyFont="1"/>
    <xf numFmtId="4" fontId="3" fillId="0" borderId="0" xfId="0" applyNumberFormat="1" applyFont="1" applyAlignment="1">
      <alignment horizontal="right"/>
    </xf>
    <xf numFmtId="49" fontId="35" fillId="0" borderId="9" xfId="47" applyNumberFormat="1"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wrapText="1"/>
    </xf>
    <xf numFmtId="3" fontId="42" fillId="0" borderId="0" xfId="0" applyNumberFormat="1" applyFont="1" applyAlignment="1">
      <alignment horizontal="center" wrapText="1"/>
    </xf>
    <xf numFmtId="166" fontId="42" fillId="0" borderId="0" xfId="0" applyNumberFormat="1" applyFont="1" applyAlignment="1">
      <alignment wrapText="1"/>
    </xf>
    <xf numFmtId="49" fontId="35" fillId="0" borderId="9" xfId="47" applyNumberFormat="1" applyFont="1" applyBorder="1" applyAlignment="1">
      <alignment horizontal="left" wrapText="1"/>
    </xf>
    <xf numFmtId="3" fontId="3" fillId="0" borderId="0" xfId="0" applyNumberFormat="1" applyFont="1" applyAlignment="1">
      <alignment horizontal="center"/>
    </xf>
    <xf numFmtId="4" fontId="3" fillId="0" borderId="0" xfId="47" applyNumberFormat="1" applyFont="1"/>
    <xf numFmtId="0" fontId="30" fillId="0" borderId="0" xfId="0" applyFont="1" applyAlignment="1">
      <alignment horizontal="right" vertical="center"/>
    </xf>
    <xf numFmtId="0" fontId="32" fillId="0" borderId="0" xfId="0" applyFont="1" applyAlignment="1">
      <alignment horizontal="left" vertical="center"/>
    </xf>
    <xf numFmtId="0" fontId="34" fillId="0" borderId="0" xfId="0" applyFont="1" applyAlignment="1">
      <alignment vertical="center"/>
    </xf>
    <xf numFmtId="0" fontId="39" fillId="0" borderId="0" xfId="0" applyFont="1" applyAlignment="1">
      <alignment vertical="center"/>
    </xf>
    <xf numFmtId="0" fontId="41" fillId="0" borderId="0" xfId="0" applyFont="1" applyAlignment="1">
      <alignment horizontal="center" vertical="center" wrapText="1"/>
    </xf>
    <xf numFmtId="49" fontId="35" fillId="0" borderId="9" xfId="47" applyNumberFormat="1" applyFont="1" applyBorder="1" applyAlignment="1">
      <alignment wrapText="1"/>
    </xf>
    <xf numFmtId="49" fontId="35" fillId="0" borderId="0" xfId="47" applyNumberFormat="1" applyFont="1" applyAlignment="1">
      <alignment wrapText="1"/>
    </xf>
    <xf numFmtId="49" fontId="35" fillId="0" borderId="9" xfId="47" applyNumberFormat="1" applyFont="1" applyBorder="1" applyAlignment="1">
      <alignment vertical="top" wrapText="1"/>
    </xf>
    <xf numFmtId="1" fontId="3" fillId="0" borderId="0" xfId="0" applyNumberFormat="1" applyFont="1" applyAlignment="1">
      <alignment horizontal="center" wrapText="1"/>
    </xf>
    <xf numFmtId="0" fontId="3" fillId="0" borderId="0" xfId="0" applyFont="1" applyAlignment="1">
      <alignment horizontal="center" wrapText="1"/>
    </xf>
    <xf numFmtId="4" fontId="3" fillId="0" borderId="0" xfId="0" applyNumberFormat="1" applyFont="1"/>
    <xf numFmtId="0" fontId="47" fillId="0" borderId="0" xfId="0" applyFont="1" applyAlignment="1">
      <alignment horizontal="left" vertical="top" wrapText="1"/>
    </xf>
    <xf numFmtId="0" fontId="32" fillId="0" borderId="0" xfId="0" applyFont="1"/>
    <xf numFmtId="0" fontId="35" fillId="0" borderId="0" xfId="0" applyFont="1" applyAlignment="1">
      <alignment horizontal="justify" vertical="top"/>
    </xf>
    <xf numFmtId="0" fontId="35" fillId="0" borderId="9" xfId="0" applyFont="1" applyBorder="1" applyAlignment="1">
      <alignment horizontal="justify" vertical="top"/>
    </xf>
    <xf numFmtId="2" fontId="3" fillId="0" borderId="9" xfId="0" applyNumberFormat="1" applyFont="1" applyBorder="1" applyAlignment="1">
      <alignment horizontal="center"/>
    </xf>
    <xf numFmtId="0" fontId="43" fillId="0" borderId="0" xfId="48" applyFont="1" applyAlignment="1">
      <alignment horizontal="justify" vertical="center"/>
    </xf>
    <xf numFmtId="0" fontId="4" fillId="0" borderId="0" xfId="0" applyFont="1" applyAlignment="1">
      <alignment horizontal="center"/>
    </xf>
    <xf numFmtId="4" fontId="3" fillId="0" borderId="9" xfId="47" applyNumberFormat="1" applyFont="1" applyBorder="1"/>
    <xf numFmtId="49" fontId="30" fillId="0" borderId="0" xfId="47" applyNumberFormat="1" applyFont="1" applyAlignment="1">
      <alignment wrapText="1"/>
    </xf>
    <xf numFmtId="49" fontId="30" fillId="0" borderId="0" xfId="47" applyNumberFormat="1" applyFont="1" applyAlignment="1">
      <alignment horizontal="center" wrapText="1"/>
    </xf>
    <xf numFmtId="49" fontId="30" fillId="0" borderId="0" xfId="47" applyNumberFormat="1" applyFont="1" applyAlignment="1">
      <alignment horizontal="center"/>
    </xf>
    <xf numFmtId="4" fontId="30" fillId="0" borderId="0" xfId="47" applyNumberFormat="1" applyFont="1" applyAlignment="1">
      <alignment horizontal="center"/>
    </xf>
    <xf numFmtId="4" fontId="30" fillId="0" borderId="0" xfId="47" applyNumberFormat="1" applyFont="1"/>
    <xf numFmtId="0" fontId="10" fillId="0" borderId="0" xfId="0" applyFont="1" applyAlignment="1">
      <alignment horizontal="left" vertical="top" wrapText="1"/>
    </xf>
    <xf numFmtId="0" fontId="44" fillId="0" borderId="0" xfId="0" applyFont="1" applyAlignment="1">
      <alignment horizontal="justify" vertical="top" wrapText="1"/>
    </xf>
    <xf numFmtId="0" fontId="44" fillId="0" borderId="0" xfId="0" applyFont="1" applyAlignment="1">
      <alignment vertical="top" wrapText="1"/>
    </xf>
    <xf numFmtId="0" fontId="44" fillId="0" borderId="0" xfId="0" quotePrefix="1" applyFont="1" applyAlignment="1">
      <alignment vertical="top" wrapText="1"/>
    </xf>
    <xf numFmtId="0" fontId="44" fillId="0" borderId="9" xfId="0" applyFont="1" applyBorder="1" applyAlignment="1">
      <alignment horizontal="justify" vertical="top" wrapText="1"/>
    </xf>
    <xf numFmtId="0" fontId="35" fillId="0" borderId="0" xfId="48" quotePrefix="1" applyFont="1" applyAlignment="1">
      <alignment vertical="top" wrapText="1"/>
    </xf>
    <xf numFmtId="0" fontId="40" fillId="0" borderId="0" xfId="0" applyFont="1" applyAlignment="1">
      <alignment horizontal="left" vertical="top" wrapText="1"/>
    </xf>
    <xf numFmtId="0" fontId="41" fillId="0" borderId="0" xfId="0" applyFont="1" applyAlignment="1">
      <alignment horizontal="center" wrapText="1"/>
    </xf>
    <xf numFmtId="3" fontId="40" fillId="0" borderId="0" xfId="0" applyNumberFormat="1" applyFont="1" applyAlignment="1">
      <alignment horizontal="center" wrapText="1"/>
    </xf>
    <xf numFmtId="166" fontId="41" fillId="0" borderId="0" xfId="0" applyNumberFormat="1" applyFont="1" applyAlignment="1">
      <alignment wrapText="1"/>
    </xf>
    <xf numFmtId="0" fontId="5" fillId="17" borderId="8" xfId="48" applyFont="1" applyFill="1" applyBorder="1" applyAlignment="1">
      <alignment horizontal="left" vertical="center" wrapText="1"/>
    </xf>
    <xf numFmtId="0" fontId="5" fillId="17" borderId="8" xfId="48" applyFont="1" applyFill="1" applyBorder="1" applyAlignment="1">
      <alignment horizontal="center" vertical="center" wrapText="1"/>
    </xf>
    <xf numFmtId="0" fontId="33" fillId="17" borderId="8" xfId="48" applyFont="1" applyFill="1" applyBorder="1" applyAlignment="1">
      <alignment vertical="center"/>
    </xf>
    <xf numFmtId="0" fontId="33" fillId="17" borderId="8" xfId="48" applyFont="1" applyFill="1" applyBorder="1" applyAlignment="1">
      <alignment horizontal="center" vertical="center"/>
    </xf>
    <xf numFmtId="3" fontId="5" fillId="17" borderId="8" xfId="48" applyNumberFormat="1" applyFont="1" applyFill="1" applyBorder="1" applyAlignment="1">
      <alignment horizontal="center" vertical="center" wrapText="1"/>
    </xf>
    <xf numFmtId="2" fontId="5" fillId="17" borderId="8" xfId="48" applyNumberFormat="1" applyFont="1" applyFill="1" applyBorder="1" applyAlignment="1">
      <alignment horizontal="center" vertical="center" wrapText="1"/>
    </xf>
    <xf numFmtId="0" fontId="7" fillId="0" borderId="0" xfId="48" applyFont="1" applyAlignment="1">
      <alignment horizontal="left" vertical="top" wrapText="1"/>
    </xf>
    <xf numFmtId="0" fontId="45" fillId="0" borderId="0" xfId="48" applyFont="1" applyAlignment="1">
      <alignment horizontal="left" vertical="justify" wrapText="1"/>
    </xf>
    <xf numFmtId="0" fontId="45" fillId="0" borderId="0" xfId="48" applyFont="1" applyAlignment="1">
      <alignment horizontal="center" vertical="justify" wrapText="1"/>
    </xf>
    <xf numFmtId="0" fontId="4" fillId="0" borderId="0" xfId="48" applyFont="1" applyAlignment="1">
      <alignment horizontal="center" vertical="center" wrapText="1"/>
    </xf>
    <xf numFmtId="3" fontId="4" fillId="0" borderId="0" xfId="48" applyNumberFormat="1" applyFont="1" applyAlignment="1">
      <alignment horizontal="center" vertical="center" wrapText="1"/>
    </xf>
    <xf numFmtId="4" fontId="4" fillId="0" borderId="0" xfId="48" applyNumberFormat="1" applyFont="1" applyAlignment="1">
      <alignment horizontal="center" vertical="center" wrapText="1"/>
    </xf>
    <xf numFmtId="0" fontId="41" fillId="0" borderId="9" xfId="48" applyFont="1" applyBorder="1" applyAlignment="1">
      <alignment horizontal="center" vertical="center" wrapText="1"/>
    </xf>
    <xf numFmtId="0" fontId="42" fillId="0" borderId="0" xfId="48" applyFont="1" applyAlignment="1">
      <alignment horizontal="center" vertical="center" wrapText="1"/>
    </xf>
    <xf numFmtId="0" fontId="3" fillId="0" borderId="0" xfId="48" applyFont="1" applyAlignment="1">
      <alignment horizontal="center" wrapText="1"/>
    </xf>
    <xf numFmtId="1" fontId="3" fillId="0" borderId="0" xfId="48" applyNumberFormat="1" applyFont="1" applyAlignment="1">
      <alignment horizontal="center" wrapText="1"/>
    </xf>
    <xf numFmtId="0" fontId="6" fillId="17" borderId="8" xfId="48" applyFont="1" applyFill="1" applyBorder="1" applyAlignment="1">
      <alignment horizontal="left" vertical="center"/>
    </xf>
    <xf numFmtId="0" fontId="10" fillId="17" borderId="8" xfId="48" applyFont="1" applyFill="1" applyBorder="1" applyAlignment="1">
      <alignment horizontal="left" vertical="center" wrapText="1"/>
    </xf>
    <xf numFmtId="0" fontId="10" fillId="17" borderId="8" xfId="48" applyFont="1" applyFill="1" applyBorder="1" applyAlignment="1">
      <alignment horizontal="center" vertical="center" wrapText="1"/>
    </xf>
    <xf numFmtId="4" fontId="5" fillId="17" borderId="8" xfId="48" applyNumberFormat="1" applyFont="1" applyFill="1" applyBorder="1" applyAlignment="1">
      <alignment vertical="center"/>
    </xf>
    <xf numFmtId="4" fontId="5" fillId="17" borderId="0" xfId="48" applyNumberFormat="1" applyFont="1" applyFill="1" applyBorder="1" applyAlignment="1">
      <alignment vertical="center"/>
    </xf>
    <xf numFmtId="0" fontId="33" fillId="0" borderId="0" xfId="48" applyFont="1" applyFill="1" applyBorder="1" applyAlignment="1">
      <alignment horizontal="right" vertical="center" wrapText="1"/>
    </xf>
    <xf numFmtId="0" fontId="5" fillId="0" borderId="0" xfId="48" applyFont="1" applyFill="1" applyBorder="1" applyAlignment="1">
      <alignment horizontal="left" vertical="center" wrapText="1"/>
    </xf>
    <xf numFmtId="0" fontId="33" fillId="0" borderId="0" xfId="48" applyFont="1" applyFill="1" applyBorder="1" applyAlignment="1">
      <alignment vertical="center"/>
    </xf>
    <xf numFmtId="0" fontId="33" fillId="0" borderId="0" xfId="48" applyFont="1" applyFill="1" applyBorder="1" applyAlignment="1">
      <alignment horizontal="center" vertical="center"/>
    </xf>
    <xf numFmtId="0" fontId="5" fillId="0" borderId="0" xfId="48" applyFont="1" applyFill="1" applyBorder="1" applyAlignment="1">
      <alignment horizontal="center" vertical="center" wrapText="1"/>
    </xf>
    <xf numFmtId="3" fontId="5" fillId="0" borderId="0" xfId="48" applyNumberFormat="1" applyFont="1" applyFill="1" applyBorder="1" applyAlignment="1">
      <alignment horizontal="center" vertical="center" wrapText="1"/>
    </xf>
    <xf numFmtId="2" fontId="5" fillId="0" borderId="0" xfId="48" applyNumberFormat="1" applyFont="1" applyFill="1" applyBorder="1" applyAlignment="1">
      <alignment horizontal="center" vertical="center" wrapText="1"/>
    </xf>
    <xf numFmtId="0" fontId="48" fillId="14" borderId="12" xfId="37" applyFont="1" applyBorder="1" applyAlignment="1">
      <alignment horizontal="right" vertical="top"/>
    </xf>
    <xf numFmtId="0" fontId="38" fillId="0" borderId="0" xfId="48" applyFont="1" applyAlignment="1">
      <alignment horizontal="left" vertical="justify" wrapText="1"/>
    </xf>
    <xf numFmtId="0" fontId="10" fillId="0" borderId="0" xfId="48" applyFont="1" applyAlignment="1">
      <alignment horizontal="left" vertical="justify" wrapText="1"/>
    </xf>
    <xf numFmtId="0" fontId="44" fillId="0" borderId="9" xfId="48" applyFont="1" applyBorder="1" applyAlignment="1">
      <alignment horizontal="left" vertical="center" wrapText="1"/>
    </xf>
    <xf numFmtId="0" fontId="44" fillId="0" borderId="9" xfId="48" applyFont="1" applyBorder="1" applyAlignment="1">
      <alignment horizontal="center"/>
    </xf>
    <xf numFmtId="1" fontId="44" fillId="0" borderId="9" xfId="48" applyNumberFormat="1" applyFont="1" applyBorder="1" applyAlignment="1">
      <alignment horizontal="center"/>
    </xf>
    <xf numFmtId="0" fontId="49" fillId="0" borderId="0" xfId="48" applyFont="1" applyAlignment="1">
      <alignment horizontal="left" vertical="center" wrapText="1"/>
    </xf>
    <xf numFmtId="4" fontId="30" fillId="0" borderId="0" xfId="48" applyNumberFormat="1" applyFont="1" applyAlignment="1">
      <alignment horizontal="center"/>
    </xf>
    <xf numFmtId="0" fontId="43" fillId="0" borderId="0" xfId="48" applyFont="1" applyAlignment="1">
      <alignment horizontal="justify" vertical="top"/>
    </xf>
    <xf numFmtId="4" fontId="35" fillId="0" borderId="0" xfId="48" applyNumberFormat="1" applyFont="1" applyAlignment="1">
      <alignment horizontal="center"/>
    </xf>
    <xf numFmtId="0" fontId="33" fillId="24" borderId="0" xfId="48" applyFont="1" applyFill="1" applyAlignment="1">
      <alignment vertical="center"/>
    </xf>
    <xf numFmtId="0" fontId="33" fillId="24" borderId="0" xfId="48" applyFont="1" applyFill="1" applyAlignment="1">
      <alignment horizontal="center" vertical="center" wrapText="1"/>
    </xf>
    <xf numFmtId="3" fontId="33" fillId="24" borderId="0" xfId="48" applyNumberFormat="1" applyFont="1" applyFill="1" applyAlignment="1">
      <alignment horizontal="center" vertical="center" wrapText="1"/>
    </xf>
    <xf numFmtId="2" fontId="33" fillId="24" borderId="0" xfId="48" applyNumberFormat="1" applyFont="1" applyFill="1" applyAlignment="1">
      <alignment horizontal="center" vertical="center" wrapText="1"/>
    </xf>
    <xf numFmtId="0" fontId="38" fillId="0" borderId="0" xfId="48" applyFont="1" applyAlignment="1">
      <alignment vertical="justify"/>
    </xf>
    <xf numFmtId="0" fontId="35" fillId="0" borderId="9" xfId="48" applyFont="1" applyBorder="1" applyAlignment="1">
      <alignment horizontal="justify" vertical="top" wrapText="1"/>
    </xf>
    <xf numFmtId="2" fontId="35" fillId="0" borderId="9" xfId="48" applyNumberFormat="1" applyFont="1" applyBorder="1" applyAlignment="1">
      <alignment horizontal="center"/>
    </xf>
    <xf numFmtId="0" fontId="30" fillId="0" borderId="0" xfId="48" applyFont="1" applyAlignment="1">
      <alignment horizontal="justify" vertical="top" wrapText="1"/>
    </xf>
    <xf numFmtId="3" fontId="30" fillId="0" borderId="0" xfId="47" applyNumberFormat="1" applyFont="1" applyAlignment="1">
      <alignment horizontal="center"/>
    </xf>
    <xf numFmtId="0" fontId="47" fillId="0" borderId="0" xfId="48" applyFont="1" applyAlignment="1">
      <alignment horizontal="right" vertical="top"/>
    </xf>
    <xf numFmtId="0" fontId="47" fillId="0" borderId="0" xfId="48" applyFont="1" applyAlignment="1">
      <alignment horizontal="left" vertical="top"/>
    </xf>
    <xf numFmtId="0" fontId="43" fillId="0" borderId="0" xfId="48" applyFont="1" applyAlignment="1">
      <alignment horizontal="left" vertical="top" wrapText="1"/>
    </xf>
    <xf numFmtId="0" fontId="32" fillId="0" borderId="0" xfId="48" applyFont="1" applyAlignment="1">
      <alignment wrapText="1"/>
    </xf>
    <xf numFmtId="0" fontId="33" fillId="26" borderId="8" xfId="48" applyFont="1" applyFill="1" applyBorder="1" applyAlignment="1">
      <alignment horizontal="left" vertical="center"/>
    </xf>
    <xf numFmtId="0" fontId="46" fillId="26" borderId="8" xfId="37" applyFont="1" applyFill="1" applyBorder="1" applyAlignment="1">
      <alignment horizontal="left" vertical="top" wrapText="1"/>
    </xf>
    <xf numFmtId="0" fontId="46" fillId="26" borderId="8" xfId="37" applyFont="1" applyFill="1" applyBorder="1" applyAlignment="1">
      <alignment horizontal="center"/>
    </xf>
    <xf numFmtId="0" fontId="46" fillId="26" borderId="8" xfId="37" applyFont="1" applyFill="1" applyBorder="1" applyAlignment="1">
      <alignment horizontal="left"/>
    </xf>
    <xf numFmtId="3" fontId="46" fillId="26" borderId="8" xfId="37" applyNumberFormat="1" applyFont="1" applyFill="1" applyBorder="1" applyAlignment="1">
      <alignment horizontal="left"/>
    </xf>
    <xf numFmtId="2" fontId="46" fillId="26" borderId="8" xfId="37" applyNumberFormat="1" applyFont="1" applyFill="1" applyBorder="1" applyAlignment="1">
      <alignment horizontal="left"/>
    </xf>
    <xf numFmtId="0" fontId="37" fillId="26" borderId="8" xfId="48" applyFont="1" applyFill="1" applyBorder="1" applyAlignment="1">
      <alignment horizontal="left" vertical="center"/>
    </xf>
    <xf numFmtId="0" fontId="46" fillId="26" borderId="11" xfId="37" applyFont="1" applyFill="1" applyBorder="1" applyAlignment="1">
      <alignment horizontal="left" vertical="top"/>
    </xf>
    <xf numFmtId="0" fontId="46" fillId="26" borderId="8" xfId="37" applyNumberFormat="1" applyFont="1" applyFill="1" applyBorder="1" applyAlignment="1">
      <alignment horizontal="left" vertical="top"/>
    </xf>
    <xf numFmtId="3" fontId="41" fillId="0" borderId="9" xfId="0" applyNumberFormat="1" applyFont="1" applyBorder="1" applyAlignment="1">
      <alignment horizontal="center" wrapText="1"/>
    </xf>
    <xf numFmtId="0" fontId="48" fillId="17" borderId="8" xfId="48" applyFont="1" applyFill="1" applyBorder="1" applyAlignment="1">
      <alignment horizontal="left" vertical="center" wrapText="1"/>
    </xf>
    <xf numFmtId="0" fontId="42" fillId="0" borderId="9" xfId="48" applyFont="1" applyBorder="1" applyAlignment="1">
      <alignment horizontal="center" vertical="center" wrapText="1"/>
    </xf>
    <xf numFmtId="2" fontId="3" fillId="0" borderId="0" xfId="0" applyNumberFormat="1" applyFont="1" applyAlignment="1">
      <alignment horizontal="center"/>
    </xf>
    <xf numFmtId="0" fontId="35" fillId="0" borderId="0" xfId="48" applyFont="1" applyAlignment="1">
      <alignment horizontal="center" vertical="center"/>
    </xf>
    <xf numFmtId="4" fontId="35" fillId="0" borderId="0" xfId="48" applyNumberFormat="1" applyFont="1" applyAlignment="1">
      <alignment horizontal="right"/>
    </xf>
    <xf numFmtId="0" fontId="35" fillId="0" borderId="0" xfId="48" applyFont="1" applyAlignment="1">
      <alignment horizontal="justify" vertical="top" wrapText="1"/>
    </xf>
    <xf numFmtId="0" fontId="35" fillId="0" borderId="0" xfId="48" applyFont="1" applyAlignment="1">
      <alignment wrapText="1"/>
    </xf>
    <xf numFmtId="2" fontId="35" fillId="0" borderId="0" xfId="48" applyNumberFormat="1" applyFont="1" applyAlignment="1">
      <alignment horizontal="right" wrapText="1"/>
    </xf>
    <xf numFmtId="0" fontId="35" fillId="0" borderId="0" xfId="48" applyFont="1" applyAlignment="1">
      <alignment horizontal="center" wrapText="1"/>
    </xf>
    <xf numFmtId="2" fontId="35" fillId="0" borderId="0" xfId="48" applyNumberFormat="1" applyFont="1" applyAlignment="1">
      <alignment horizontal="center" wrapText="1"/>
    </xf>
    <xf numFmtId="1" fontId="35" fillId="0" borderId="0" xfId="48" applyNumberFormat="1" applyFont="1" applyAlignment="1">
      <alignment horizontal="right" wrapText="1"/>
    </xf>
    <xf numFmtId="1" fontId="35" fillId="0" borderId="0" xfId="48" applyNumberFormat="1" applyFont="1" applyAlignment="1">
      <alignment horizontal="center" wrapText="1"/>
    </xf>
    <xf numFmtId="1" fontId="35" fillId="0" borderId="0" xfId="48" applyNumberFormat="1" applyFont="1" applyAlignment="1">
      <alignment horizontal="right"/>
    </xf>
    <xf numFmtId="0" fontId="3" fillId="0" borderId="0" xfId="48" applyFont="1"/>
    <xf numFmtId="3" fontId="35" fillId="0" borderId="0" xfId="48" applyNumberFormat="1" applyFont="1"/>
    <xf numFmtId="3" fontId="35" fillId="0" borderId="0" xfId="48" applyNumberFormat="1" applyFont="1" applyAlignment="1">
      <alignment horizontal="center"/>
    </xf>
    <xf numFmtId="0" fontId="3" fillId="0" borderId="0" xfId="0" applyFont="1"/>
    <xf numFmtId="0" fontId="43" fillId="24" borderId="0" xfId="48" applyFont="1" applyFill="1" applyAlignment="1">
      <alignment wrapText="1"/>
    </xf>
    <xf numFmtId="4" fontId="33" fillId="17" borderId="8" xfId="0" applyNumberFormat="1" applyFont="1" applyFill="1" applyBorder="1" applyAlignment="1">
      <alignment horizontal="center" vertical="center" wrapText="1"/>
    </xf>
    <xf numFmtId="0" fontId="3" fillId="24" borderId="9" xfId="0" applyFont="1" applyFill="1" applyBorder="1" applyAlignment="1">
      <alignment horizontal="left" vertical="top" wrapText="1"/>
    </xf>
    <xf numFmtId="49" fontId="35" fillId="24" borderId="9" xfId="47" applyNumberFormat="1" applyFont="1" applyFill="1" applyBorder="1" applyAlignment="1">
      <alignment horizontal="left" wrapText="1"/>
    </xf>
    <xf numFmtId="49" fontId="35" fillId="24" borderId="9" xfId="47" applyNumberFormat="1" applyFont="1" applyFill="1" applyBorder="1" applyAlignment="1">
      <alignment horizontal="left" vertical="top" wrapText="1"/>
    </xf>
    <xf numFmtId="0" fontId="35" fillId="0" borderId="0" xfId="48" applyFont="1" applyAlignment="1">
      <alignment horizontal="justify" vertical="center" wrapText="1"/>
    </xf>
    <xf numFmtId="0" fontId="44" fillId="0" borderId="9" xfId="0" applyFont="1" applyBorder="1" applyAlignment="1">
      <alignment horizontal="justify" vertical="top"/>
    </xf>
    <xf numFmtId="0" fontId="44" fillId="0" borderId="0" xfId="0" applyFont="1" applyAlignment="1">
      <alignment horizontal="justify" vertical="center" wrapText="1"/>
    </xf>
    <xf numFmtId="0" fontId="44" fillId="0" borderId="0" xfId="0" quotePrefix="1" applyFont="1" applyAlignment="1">
      <alignment horizontal="justify" vertical="top" wrapText="1"/>
    </xf>
    <xf numFmtId="0" fontId="44" fillId="24" borderId="9" xfId="0" applyFont="1" applyFill="1" applyBorder="1" applyAlignment="1">
      <alignment horizontal="justify" vertical="top" wrapText="1"/>
    </xf>
    <xf numFmtId="0" fontId="3" fillId="24" borderId="9" xfId="0" applyFont="1" applyFill="1" applyBorder="1" applyAlignment="1">
      <alignment horizontal="left" vertical="justify" wrapText="1"/>
    </xf>
    <xf numFmtId="0" fontId="33" fillId="0" borderId="0" xfId="0" applyFont="1" applyAlignment="1">
      <alignment horizontal="right" vertical="center" wrapText="1"/>
    </xf>
    <xf numFmtId="0" fontId="33" fillId="0" borderId="0" xfId="0" applyFont="1" applyAlignment="1">
      <alignment horizontal="left" vertical="center" wrapText="1"/>
    </xf>
    <xf numFmtId="0" fontId="33" fillId="0" borderId="0" xfId="0" applyFont="1" applyAlignment="1">
      <alignment vertical="center" wrapText="1"/>
    </xf>
    <xf numFmtId="0" fontId="33" fillId="0" borderId="0" xfId="0" applyFont="1" applyAlignment="1">
      <alignment horizontal="center" vertical="center" wrapText="1"/>
    </xf>
    <xf numFmtId="4" fontId="33" fillId="0" borderId="0" xfId="0" applyNumberFormat="1" applyFont="1" applyAlignment="1">
      <alignment horizontal="right" vertical="center" wrapText="1"/>
    </xf>
    <xf numFmtId="2" fontId="33" fillId="0" borderId="0" xfId="0" applyNumberFormat="1" applyFont="1" applyAlignment="1">
      <alignment horizontal="center" vertical="center" wrapText="1"/>
    </xf>
    <xf numFmtId="0" fontId="33" fillId="0" borderId="0" xfId="48" applyFont="1" applyFill="1" applyBorder="1" applyAlignment="1">
      <alignment horizontal="left" vertical="center" wrapText="1"/>
    </xf>
    <xf numFmtId="0" fontId="33" fillId="0" borderId="0" xfId="48" applyFont="1" applyFill="1" applyBorder="1" applyAlignment="1">
      <alignment horizontal="center" vertical="center" wrapText="1"/>
    </xf>
    <xf numFmtId="4" fontId="33" fillId="0" borderId="0" xfId="48" applyNumberFormat="1" applyFont="1" applyFill="1" applyBorder="1" applyAlignment="1">
      <alignment horizontal="right" vertical="center" wrapText="1"/>
    </xf>
    <xf numFmtId="2" fontId="33" fillId="0" borderId="0" xfId="48" applyNumberFormat="1" applyFont="1" applyFill="1" applyBorder="1" applyAlignment="1">
      <alignment horizontal="center" vertical="center" wrapText="1"/>
    </xf>
    <xf numFmtId="0" fontId="33" fillId="0" borderId="0" xfId="0" applyFont="1" applyFill="1" applyBorder="1" applyAlignment="1">
      <alignment horizontal="righ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4" fontId="33" fillId="0" borderId="0" xfId="0" applyNumberFormat="1" applyFont="1" applyFill="1" applyBorder="1" applyAlignment="1">
      <alignment horizontal="right" vertical="center" wrapText="1"/>
    </xf>
    <xf numFmtId="2" fontId="33" fillId="0" borderId="0" xfId="0" applyNumberFormat="1" applyFont="1" applyFill="1" applyBorder="1" applyAlignment="1">
      <alignment horizontal="center" vertical="center" wrapText="1"/>
    </xf>
    <xf numFmtId="0" fontId="33" fillId="25" borderId="8" xfId="0" applyFont="1" applyFill="1" applyBorder="1" applyAlignment="1">
      <alignment vertical="center" wrapText="1"/>
    </xf>
    <xf numFmtId="0" fontId="3" fillId="0" borderId="0" xfId="48" applyFont="1" applyAlignment="1">
      <alignment horizontal="justify" vertical="top" wrapText="1"/>
    </xf>
    <xf numFmtId="0" fontId="33" fillId="27" borderId="8" xfId="48" applyFont="1" applyFill="1" applyBorder="1" applyAlignment="1">
      <alignment horizontal="left" vertical="center"/>
    </xf>
    <xf numFmtId="0" fontId="46" fillId="27" borderId="8" xfId="37" applyFont="1" applyFill="1" applyBorder="1" applyAlignment="1">
      <alignment horizontal="left" vertical="top" wrapText="1"/>
    </xf>
    <xf numFmtId="0" fontId="46" fillId="27" borderId="8" xfId="37" applyFont="1" applyFill="1" applyBorder="1" applyAlignment="1">
      <alignment horizontal="center"/>
    </xf>
    <xf numFmtId="0" fontId="46" fillId="27" borderId="8" xfId="37" applyFont="1" applyFill="1" applyBorder="1" applyAlignment="1">
      <alignment horizontal="left"/>
    </xf>
    <xf numFmtId="3" fontId="46" fillId="27" borderId="8" xfId="37" applyNumberFormat="1" applyFont="1" applyFill="1" applyBorder="1" applyAlignment="1">
      <alignment horizontal="left"/>
    </xf>
    <xf numFmtId="2" fontId="46" fillId="27" borderId="8" xfId="37" applyNumberFormat="1" applyFont="1" applyFill="1" applyBorder="1" applyAlignment="1">
      <alignment horizontal="left"/>
    </xf>
    <xf numFmtId="0" fontId="33" fillId="0" borderId="11" xfId="0" applyNumberFormat="1" applyFont="1" applyFill="1" applyBorder="1" applyAlignment="1">
      <alignment horizontal="right" vertical="center" wrapText="1"/>
    </xf>
    <xf numFmtId="0" fontId="33" fillId="0" borderId="8" xfId="0" applyNumberFormat="1" applyFont="1" applyFill="1" applyBorder="1" applyAlignment="1">
      <alignment horizontal="left" vertical="center" wrapText="1"/>
    </xf>
    <xf numFmtId="0" fontId="33" fillId="0" borderId="8" xfId="0" applyFont="1" applyFill="1" applyBorder="1" applyAlignment="1">
      <alignment vertical="center"/>
    </xf>
    <xf numFmtId="0" fontId="33" fillId="0" borderId="8" xfId="0" applyFont="1" applyFill="1" applyBorder="1" applyAlignment="1">
      <alignment horizontal="center" vertical="center"/>
    </xf>
    <xf numFmtId="0" fontId="33" fillId="0" borderId="8" xfId="0" applyFont="1" applyFill="1" applyBorder="1" applyAlignment="1">
      <alignment horizontal="center" vertical="center" wrapText="1"/>
    </xf>
    <xf numFmtId="3" fontId="33" fillId="0" borderId="8" xfId="0" applyNumberFormat="1" applyFont="1" applyFill="1" applyBorder="1" applyAlignment="1">
      <alignment horizontal="center" vertical="center" wrapText="1"/>
    </xf>
    <xf numFmtId="2" fontId="33" fillId="0" borderId="8" xfId="0" applyNumberFormat="1" applyFont="1" applyFill="1" applyBorder="1" applyAlignment="1">
      <alignment horizontal="center" vertical="center" wrapText="1"/>
    </xf>
    <xf numFmtId="10" fontId="50" fillId="21" borderId="13" xfId="0" applyNumberFormat="1" applyFont="1" applyFill="1" applyBorder="1" applyAlignment="1">
      <alignment horizontal="center" vertical="center"/>
    </xf>
    <xf numFmtId="10" fontId="3" fillId="0" borderId="14" xfId="0" applyNumberFormat="1" applyFont="1" applyBorder="1" applyAlignment="1">
      <alignment vertical="top" wrapText="1"/>
    </xf>
    <xf numFmtId="10" fontId="42" fillId="0" borderId="14" xfId="0" applyNumberFormat="1" applyFont="1" applyBorder="1" applyAlignment="1">
      <alignment horizontal="justify" vertical="top" wrapText="1"/>
    </xf>
    <xf numFmtId="10" fontId="42" fillId="0" borderId="14" xfId="0" applyNumberFormat="1" applyFont="1" applyBorder="1" applyAlignment="1">
      <alignment vertical="top" wrapText="1"/>
    </xf>
    <xf numFmtId="10" fontId="42" fillId="0" borderId="15" xfId="0" applyNumberFormat="1" applyFont="1" applyBorder="1" applyAlignment="1">
      <alignment horizontal="justify" vertical="top" wrapText="1"/>
    </xf>
    <xf numFmtId="49" fontId="35" fillId="0" borderId="9" xfId="0" applyNumberFormat="1" applyFont="1" applyBorder="1" applyAlignment="1">
      <alignment horizontal="center" wrapText="1"/>
    </xf>
    <xf numFmtId="0" fontId="3" fillId="0" borderId="9" xfId="0" applyFont="1" applyBorder="1" applyAlignment="1">
      <alignment horizontal="center" wrapText="1"/>
    </xf>
    <xf numFmtId="0" fontId="2" fillId="0" borderId="0" xfId="0" applyFont="1" applyFill="1" applyBorder="1" applyAlignment="1">
      <alignment horizontal="center" wrapText="1"/>
    </xf>
    <xf numFmtId="49" fontId="35" fillId="0" borderId="0" xfId="0" applyNumberFormat="1" applyFont="1" applyAlignment="1">
      <alignment horizontal="center" wrapText="1"/>
    </xf>
    <xf numFmtId="49" fontId="35" fillId="0" borderId="0" xfId="0" applyNumberFormat="1" applyFont="1" applyBorder="1" applyAlignment="1">
      <alignment horizontal="center" wrapText="1"/>
    </xf>
    <xf numFmtId="49" fontId="35" fillId="0" borderId="0" xfId="0" quotePrefix="1" applyNumberFormat="1" applyFont="1" applyBorder="1" applyAlignment="1">
      <alignment horizontal="center" wrapText="1"/>
    </xf>
    <xf numFmtId="0" fontId="3" fillId="0" borderId="0" xfId="0" quotePrefix="1" applyFont="1" applyAlignment="1">
      <alignment horizontal="center" wrapText="1"/>
    </xf>
    <xf numFmtId="0" fontId="35" fillId="0" borderId="0" xfId="48" quotePrefix="1" applyFont="1" applyAlignment="1">
      <alignment horizontal="center" wrapText="1"/>
    </xf>
    <xf numFmtId="0" fontId="11" fillId="0" borderId="0" xfId="0" applyFont="1" applyAlignment="1">
      <alignment horizontal="center" wrapText="1"/>
    </xf>
    <xf numFmtId="0" fontId="7" fillId="0" borderId="0" xfId="0" applyFont="1" applyAlignment="1">
      <alignment horizontal="center" wrapText="1"/>
    </xf>
    <xf numFmtId="4" fontId="7" fillId="0" borderId="0" xfId="0" applyNumberFormat="1" applyFont="1" applyAlignment="1">
      <alignment horizontal="right" wrapText="1"/>
    </xf>
    <xf numFmtId="49" fontId="35" fillId="0" borderId="0" xfId="0" quotePrefix="1" applyNumberFormat="1" applyFont="1" applyAlignment="1">
      <alignment horizontal="center" wrapText="1"/>
    </xf>
    <xf numFmtId="0" fontId="44" fillId="0" borderId="0" xfId="0" applyFont="1" applyAlignment="1">
      <alignment horizontal="center" wrapText="1"/>
    </xf>
    <xf numFmtId="0" fontId="44" fillId="0" borderId="0" xfId="0" applyFont="1" applyBorder="1" applyAlignment="1">
      <alignment horizontal="center" wrapText="1"/>
    </xf>
    <xf numFmtId="49" fontId="35" fillId="0" borderId="0" xfId="47" applyNumberFormat="1" applyFont="1" applyAlignment="1">
      <alignment horizontal="center" wrapText="1"/>
    </xf>
    <xf numFmtId="0" fontId="3" fillId="0" borderId="0" xfId="0" applyFont="1" applyBorder="1" applyAlignment="1">
      <alignment horizontal="center" wrapText="1"/>
    </xf>
    <xf numFmtId="0" fontId="33" fillId="25" borderId="8" xfId="0" applyFont="1" applyFill="1" applyBorder="1" applyAlignment="1">
      <alignment horizontal="center"/>
    </xf>
    <xf numFmtId="0" fontId="33" fillId="25" borderId="8" xfId="0" applyFont="1" applyFill="1" applyBorder="1" applyAlignment="1">
      <alignment horizontal="center" wrapText="1"/>
    </xf>
    <xf numFmtId="3" fontId="33" fillId="25" borderId="8" xfId="0" applyNumberFormat="1" applyFont="1" applyFill="1" applyBorder="1" applyAlignment="1">
      <alignment horizontal="center" wrapText="1"/>
    </xf>
    <xf numFmtId="0" fontId="33" fillId="0" borderId="8" xfId="0" applyFont="1" applyFill="1" applyBorder="1" applyAlignment="1">
      <alignment horizontal="center"/>
    </xf>
    <xf numFmtId="0" fontId="33" fillId="0" borderId="8" xfId="0" applyFont="1" applyFill="1" applyBorder="1" applyAlignment="1">
      <alignment horizontal="center" wrapText="1"/>
    </xf>
    <xf numFmtId="3" fontId="33" fillId="0" borderId="8" xfId="0" applyNumberFormat="1" applyFont="1" applyFill="1" applyBorder="1" applyAlignment="1">
      <alignment horizontal="center" wrapText="1"/>
    </xf>
    <xf numFmtId="0" fontId="33" fillId="17" borderId="8" xfId="0" applyFont="1" applyFill="1" applyBorder="1" applyAlignment="1">
      <alignment horizontal="center" wrapText="1"/>
    </xf>
    <xf numFmtId="4" fontId="33" fillId="17" borderId="8" xfId="0" applyNumberFormat="1" applyFont="1" applyFill="1" applyBorder="1" applyAlignment="1">
      <alignment horizontal="right" wrapText="1"/>
    </xf>
    <xf numFmtId="0" fontId="38" fillId="0" borderId="0" xfId="0" applyFont="1" applyAlignment="1">
      <alignment wrapText="1"/>
    </xf>
    <xf numFmtId="166" fontId="9" fillId="0" borderId="12" xfId="51" applyNumberFormat="1" applyFont="1" applyBorder="1" applyAlignment="1">
      <alignment horizontal="left" vertical="center" wrapText="1"/>
    </xf>
    <xf numFmtId="0" fontId="54" fillId="0" borderId="16" xfId="51" applyFont="1" applyBorder="1" applyAlignment="1">
      <alignment vertical="center" wrapText="1"/>
    </xf>
    <xf numFmtId="166" fontId="53" fillId="0" borderId="17" xfId="51" applyNumberFormat="1" applyFont="1" applyBorder="1" applyAlignment="1">
      <alignment horizontal="right" vertical="center" wrapText="1"/>
    </xf>
    <xf numFmtId="0" fontId="41" fillId="28" borderId="16" xfId="51" applyFont="1" applyFill="1" applyBorder="1" applyAlignment="1">
      <alignment horizontal="center" vertical="center" wrapText="1"/>
    </xf>
    <xf numFmtId="0" fontId="42" fillId="29" borderId="18" xfId="51" applyFont="1" applyFill="1" applyBorder="1" applyAlignment="1">
      <alignment horizontal="center" vertical="center" wrapText="1"/>
    </xf>
    <xf numFmtId="4" fontId="41" fillId="28" borderId="16" xfId="51" applyNumberFormat="1" applyFont="1" applyFill="1" applyBorder="1" applyAlignment="1">
      <alignment horizontal="center" vertical="center" wrapText="1"/>
    </xf>
    <xf numFmtId="166" fontId="41" fillId="28" borderId="16" xfId="51" applyNumberFormat="1" applyFont="1" applyFill="1" applyBorder="1" applyAlignment="1">
      <alignment horizontal="center" vertical="center" wrapText="1"/>
    </xf>
    <xf numFmtId="0" fontId="41" fillId="0" borderId="16" xfId="51" applyFont="1" applyBorder="1" applyAlignment="1">
      <alignment vertical="center" wrapText="1"/>
    </xf>
    <xf numFmtId="0" fontId="55" fillId="27" borderId="16" xfId="51" applyFont="1" applyFill="1" applyBorder="1" applyAlignment="1">
      <alignment horizontal="center" vertical="center" wrapText="1"/>
    </xf>
    <xf numFmtId="0" fontId="55" fillId="27" borderId="19" xfId="51" applyFont="1" applyFill="1" applyBorder="1" applyAlignment="1">
      <alignment vertical="center" wrapText="1"/>
    </xf>
    <xf numFmtId="0" fontId="55" fillId="27" borderId="19" xfId="51" applyFont="1" applyFill="1" applyBorder="1" applyAlignment="1">
      <alignment horizontal="center" vertical="center" wrapText="1"/>
    </xf>
    <xf numFmtId="3" fontId="56" fillId="27" borderId="19" xfId="51" applyNumberFormat="1" applyFont="1" applyFill="1" applyBorder="1" applyAlignment="1">
      <alignment horizontal="center" vertical="center" wrapText="1"/>
    </xf>
    <xf numFmtId="4" fontId="55" fillId="27" borderId="19" xfId="51" applyNumberFormat="1" applyFont="1" applyFill="1" applyBorder="1" applyAlignment="1">
      <alignment vertical="center" wrapText="1"/>
    </xf>
    <xf numFmtId="4" fontId="55" fillId="27" borderId="20" xfId="51" applyNumberFormat="1" applyFont="1" applyFill="1" applyBorder="1" applyAlignment="1">
      <alignment vertical="center" wrapText="1"/>
    </xf>
    <xf numFmtId="0" fontId="55" fillId="0" borderId="16" xfId="51" applyFont="1" applyBorder="1" applyAlignment="1">
      <alignment vertical="center" wrapText="1"/>
    </xf>
    <xf numFmtId="49" fontId="55" fillId="0" borderId="16" xfId="51" applyNumberFormat="1" applyFont="1" applyBorder="1" applyAlignment="1">
      <alignment horizontal="center" vertical="center" wrapText="1"/>
    </xf>
    <xf numFmtId="0" fontId="55" fillId="0" borderId="19" xfId="51" applyFont="1" applyBorder="1" applyAlignment="1">
      <alignment vertical="center"/>
    </xf>
    <xf numFmtId="0" fontId="55" fillId="0" borderId="19" xfId="51" applyFont="1" applyBorder="1" applyAlignment="1">
      <alignment horizontal="center" vertical="center" wrapText="1"/>
    </xf>
    <xf numFmtId="3" fontId="56" fillId="0" borderId="19" xfId="51" applyNumberFormat="1" applyFont="1" applyBorder="1" applyAlignment="1">
      <alignment horizontal="center" vertical="center" wrapText="1"/>
    </xf>
    <xf numFmtId="4" fontId="55" fillId="0" borderId="19" xfId="51" applyNumberFormat="1" applyFont="1" applyBorder="1" applyAlignment="1">
      <alignment vertical="center" wrapText="1"/>
    </xf>
    <xf numFmtId="4" fontId="55" fillId="0" borderId="20" xfId="51" applyNumberFormat="1" applyFont="1" applyBorder="1" applyAlignment="1">
      <alignment vertical="center" wrapText="1"/>
    </xf>
    <xf numFmtId="0" fontId="41" fillId="0" borderId="16" xfId="51" applyFont="1" applyBorder="1" applyAlignment="1">
      <alignment horizontal="center" vertical="top" wrapText="1"/>
    </xf>
    <xf numFmtId="0" fontId="41" fillId="24" borderId="16" xfId="51" applyFont="1" applyFill="1" applyBorder="1" applyAlignment="1">
      <alignment horizontal="center" wrapText="1"/>
    </xf>
    <xf numFmtId="0" fontId="41" fillId="24" borderId="21" xfId="51" applyFont="1" applyFill="1" applyBorder="1" applyAlignment="1">
      <alignment horizontal="center" wrapText="1"/>
    </xf>
    <xf numFmtId="166" fontId="41" fillId="24" borderId="16" xfId="51" applyNumberFormat="1" applyFont="1" applyFill="1" applyBorder="1" applyAlignment="1">
      <alignment wrapText="1"/>
    </xf>
    <xf numFmtId="0" fontId="40" fillId="0" borderId="16" xfId="51" applyFont="1" applyBorder="1" applyAlignment="1">
      <alignment horizontal="left" vertical="top" wrapText="1"/>
    </xf>
    <xf numFmtId="0" fontId="41" fillId="0" borderId="16" xfId="51" applyFont="1" applyBorder="1" applyAlignment="1">
      <alignment horizontal="center" wrapText="1"/>
    </xf>
    <xf numFmtId="3" fontId="41" fillId="0" borderId="16" xfId="51" applyNumberFormat="1" applyFont="1" applyBorder="1" applyAlignment="1">
      <alignment horizontal="center" wrapText="1"/>
    </xf>
    <xf numFmtId="166" fontId="41" fillId="0" borderId="16" xfId="51" applyNumberFormat="1" applyFont="1" applyBorder="1" applyAlignment="1">
      <alignment wrapText="1"/>
    </xf>
    <xf numFmtId="0" fontId="51" fillId="0" borderId="0" xfId="51"/>
    <xf numFmtId="0" fontId="41" fillId="0" borderId="16" xfId="51" applyFont="1" applyBorder="1" applyAlignment="1">
      <alignment horizontal="center" vertical="center" wrapText="1"/>
    </xf>
    <xf numFmtId="0" fontId="41" fillId="0" borderId="21" xfId="51" applyFont="1" applyBorder="1" applyAlignment="1">
      <alignment horizontal="center" wrapText="1"/>
    </xf>
    <xf numFmtId="0" fontId="57" fillId="22" borderId="16" xfId="51" applyFont="1" applyFill="1" applyBorder="1" applyAlignment="1">
      <alignment horizontal="center" vertical="center" wrapText="1"/>
    </xf>
    <xf numFmtId="4" fontId="54" fillId="22" borderId="16" xfId="51" applyNumberFormat="1" applyFont="1" applyFill="1" applyBorder="1" applyAlignment="1">
      <alignment horizontal="right" vertical="center"/>
    </xf>
    <xf numFmtId="0" fontId="57" fillId="0" borderId="16" xfId="51" applyFont="1" applyBorder="1" applyAlignment="1">
      <alignment vertical="center" wrapText="1"/>
    </xf>
    <xf numFmtId="0" fontId="55" fillId="0" borderId="16" xfId="51" applyFont="1" applyBorder="1" applyAlignment="1">
      <alignment horizontal="center" vertical="center" wrapText="1"/>
    </xf>
    <xf numFmtId="166" fontId="58" fillId="0" borderId="16" xfId="51" applyNumberFormat="1" applyFont="1" applyBorder="1" applyAlignment="1">
      <alignment horizontal="center" wrapText="1"/>
    </xf>
    <xf numFmtId="0" fontId="40" fillId="0" borderId="16" xfId="51" applyFont="1" applyBorder="1" applyAlignment="1">
      <alignment horizontal="center" wrapText="1"/>
    </xf>
    <xf numFmtId="0" fontId="40" fillId="0" borderId="16" xfId="51" applyFont="1" applyBorder="1" applyAlignment="1">
      <alignment vertical="center" wrapText="1"/>
    </xf>
    <xf numFmtId="3" fontId="40" fillId="0" borderId="16" xfId="51" applyNumberFormat="1" applyFont="1" applyBorder="1" applyAlignment="1">
      <alignment horizontal="center" wrapText="1"/>
    </xf>
    <xf numFmtId="4" fontId="55" fillId="0" borderId="19" xfId="51" applyNumberFormat="1" applyFont="1" applyBorder="1" applyAlignment="1">
      <alignment horizontal="center" vertical="center" wrapText="1"/>
    </xf>
    <xf numFmtId="166" fontId="55" fillId="0" borderId="19" xfId="51" applyNumberFormat="1" applyFont="1" applyBorder="1" applyAlignment="1">
      <alignment vertical="center" wrapText="1"/>
    </xf>
    <xf numFmtId="166" fontId="55" fillId="0" borderId="20" xfId="51" applyNumberFormat="1" applyFont="1" applyBorder="1" applyAlignment="1">
      <alignment vertical="center" wrapText="1"/>
    </xf>
    <xf numFmtId="0" fontId="54" fillId="0" borderId="19" xfId="51" applyFont="1" applyBorder="1" applyAlignment="1">
      <alignment vertical="center" wrapText="1"/>
    </xf>
    <xf numFmtId="0" fontId="40" fillId="0" borderId="16" xfId="51" applyFont="1" applyBorder="1" applyAlignment="1">
      <alignment vertical="top" wrapText="1"/>
    </xf>
    <xf numFmtId="0" fontId="55" fillId="0" borderId="21" xfId="51" applyFont="1" applyBorder="1" applyAlignment="1">
      <alignment vertical="center" wrapText="1"/>
    </xf>
    <xf numFmtId="0" fontId="57" fillId="0" borderId="21" xfId="51" applyFont="1" applyBorder="1" applyAlignment="1">
      <alignment vertical="center" wrapText="1"/>
    </xf>
    <xf numFmtId="166" fontId="60" fillId="0" borderId="16" xfId="51" applyNumberFormat="1" applyFont="1" applyBorder="1" applyAlignment="1">
      <alignment vertical="center" wrapText="1"/>
    </xf>
    <xf numFmtId="0" fontId="57" fillId="25" borderId="16" xfId="51" applyFont="1" applyFill="1" applyBorder="1" applyAlignment="1">
      <alignment vertical="center" wrapText="1"/>
    </xf>
    <xf numFmtId="0" fontId="55" fillId="27" borderId="23" xfId="51" applyFont="1" applyFill="1" applyBorder="1" applyAlignment="1">
      <alignment horizontal="center" vertical="center" wrapText="1"/>
    </xf>
    <xf numFmtId="0" fontId="57" fillId="0" borderId="16" xfId="51" applyFont="1" applyBorder="1" applyAlignment="1">
      <alignment horizontal="center" vertical="top" wrapText="1"/>
    </xf>
    <xf numFmtId="0" fontId="57" fillId="0" borderId="16" xfId="51" applyFont="1" applyBorder="1" applyAlignment="1">
      <alignment vertical="top" wrapText="1"/>
    </xf>
    <xf numFmtId="0" fontId="57" fillId="0" borderId="16" xfId="51" applyFont="1" applyBorder="1" applyAlignment="1">
      <alignment horizontal="center" wrapText="1"/>
    </xf>
    <xf numFmtId="4" fontId="57" fillId="0" borderId="16" xfId="51" applyNumberFormat="1" applyFont="1" applyBorder="1" applyAlignment="1">
      <alignment horizontal="center" wrapText="1"/>
    </xf>
    <xf numFmtId="166" fontId="57" fillId="0" borderId="16" xfId="51" applyNumberFormat="1" applyFont="1" applyBorder="1" applyAlignment="1">
      <alignment wrapText="1"/>
    </xf>
    <xf numFmtId="0" fontId="57" fillId="0" borderId="16" xfId="51" applyFont="1" applyBorder="1" applyAlignment="1">
      <alignment wrapText="1"/>
    </xf>
    <xf numFmtId="0" fontId="55" fillId="27" borderId="24" xfId="51" applyFont="1" applyFill="1" applyBorder="1" applyAlignment="1">
      <alignment vertical="center" wrapText="1"/>
    </xf>
    <xf numFmtId="0" fontId="41" fillId="0" borderId="22" xfId="51" applyFont="1" applyBorder="1" applyAlignment="1">
      <alignment horizontal="center" vertical="top" wrapText="1"/>
    </xf>
    <xf numFmtId="0" fontId="41" fillId="0" borderId="21" xfId="51" applyFont="1" applyBorder="1" applyAlignment="1">
      <alignment horizontal="center" vertical="top" wrapText="1"/>
    </xf>
    <xf numFmtId="0" fontId="55" fillId="27" borderId="19" xfId="51" applyFont="1" applyFill="1" applyBorder="1" applyAlignment="1">
      <alignment vertical="center"/>
    </xf>
    <xf numFmtId="0" fontId="3" fillId="0" borderId="16" xfId="51" applyFont="1" applyBorder="1" applyAlignment="1">
      <alignment horizontal="center" wrapText="1"/>
    </xf>
    <xf numFmtId="0" fontId="57" fillId="27" borderId="16" xfId="51" applyFont="1" applyFill="1" applyBorder="1" applyAlignment="1">
      <alignment horizontal="center" vertical="center" wrapText="1"/>
    </xf>
    <xf numFmtId="4" fontId="54" fillId="27" borderId="16" xfId="51" applyNumberFormat="1" applyFont="1" applyFill="1" applyBorder="1" applyAlignment="1">
      <alignment horizontal="right" vertical="center"/>
    </xf>
    <xf numFmtId="4" fontId="55" fillId="27" borderId="19" xfId="51" applyNumberFormat="1" applyFont="1" applyFill="1" applyBorder="1" applyAlignment="1">
      <alignment horizontal="center" vertical="center" wrapText="1"/>
    </xf>
    <xf numFmtId="0" fontId="54" fillId="27" borderId="19" xfId="51" applyFont="1" applyFill="1" applyBorder="1" applyAlignment="1">
      <alignment vertical="center"/>
    </xf>
    <xf numFmtId="0" fontId="54" fillId="27" borderId="19" xfId="51" applyFont="1" applyFill="1" applyBorder="1" applyAlignment="1">
      <alignment horizontal="center" vertical="center" wrapText="1"/>
    </xf>
    <xf numFmtId="4" fontId="54" fillId="27" borderId="19" xfId="51" applyNumberFormat="1" applyFont="1" applyFill="1" applyBorder="1" applyAlignment="1">
      <alignment vertical="center" wrapText="1"/>
    </xf>
    <xf numFmtId="0" fontId="54" fillId="0" borderId="19" xfId="51" applyFont="1" applyBorder="1" applyAlignment="1">
      <alignment vertical="center"/>
    </xf>
    <xf numFmtId="0" fontId="54" fillId="0" borderId="19" xfId="51" applyFont="1" applyBorder="1" applyAlignment="1">
      <alignment horizontal="center" vertical="center" wrapText="1"/>
    </xf>
    <xf numFmtId="4" fontId="54" fillId="0" borderId="19" xfId="51" applyNumberFormat="1" applyFont="1" applyBorder="1" applyAlignment="1">
      <alignment vertical="center" wrapText="1"/>
    </xf>
    <xf numFmtId="166" fontId="56" fillId="0" borderId="19" xfId="51" applyNumberFormat="1" applyFont="1" applyBorder="1" applyAlignment="1">
      <alignment vertical="center" wrapText="1"/>
    </xf>
    <xf numFmtId="166" fontId="54" fillId="0" borderId="20" xfId="51" applyNumberFormat="1" applyFont="1" applyBorder="1" applyAlignment="1">
      <alignment vertical="center" wrapText="1"/>
    </xf>
    <xf numFmtId="0" fontId="41" fillId="22" borderId="16" xfId="51" applyFont="1" applyFill="1" applyBorder="1" applyAlignment="1">
      <alignment horizontal="center" vertical="center" wrapText="1"/>
    </xf>
    <xf numFmtId="0" fontId="41" fillId="22" borderId="28" xfId="51" applyFont="1" applyFill="1" applyBorder="1" applyAlignment="1">
      <alignment horizontal="center" vertical="center" wrapText="1"/>
    </xf>
    <xf numFmtId="0" fontId="41" fillId="22" borderId="29" xfId="51" applyFont="1" applyFill="1" applyBorder="1" applyAlignment="1">
      <alignment horizontal="center" vertical="center" wrapText="1"/>
    </xf>
    <xf numFmtId="4" fontId="41" fillId="22" borderId="29" xfId="51" applyNumberFormat="1" applyFont="1" applyFill="1" applyBorder="1" applyAlignment="1">
      <alignment horizontal="center" vertical="center" wrapText="1"/>
    </xf>
    <xf numFmtId="166" fontId="41" fillId="22" borderId="16" xfId="51" applyNumberFormat="1" applyFont="1" applyFill="1" applyBorder="1" applyAlignment="1">
      <alignment horizontal="center" vertical="center" wrapText="1"/>
    </xf>
    <xf numFmtId="16" fontId="54" fillId="0" borderId="24" xfId="51" applyNumberFormat="1" applyFont="1" applyBorder="1" applyAlignment="1">
      <alignment horizontal="center" vertical="center" wrapText="1"/>
    </xf>
    <xf numFmtId="166" fontId="54" fillId="0" borderId="19" xfId="51" applyNumberFormat="1" applyFont="1" applyBorder="1" applyAlignment="1">
      <alignment vertical="center" wrapText="1"/>
    </xf>
    <xf numFmtId="0" fontId="55" fillId="0" borderId="19" xfId="51" applyFont="1" applyBorder="1" applyAlignment="1">
      <alignment vertical="center" wrapText="1"/>
    </xf>
    <xf numFmtId="165" fontId="55" fillId="0" borderId="19" xfId="51" applyNumberFormat="1" applyFont="1" applyBorder="1" applyAlignment="1">
      <alignment vertical="center"/>
    </xf>
    <xf numFmtId="165" fontId="55" fillId="0" borderId="20" xfId="51" applyNumberFormat="1" applyFont="1" applyBorder="1" applyAlignment="1">
      <alignment vertical="center"/>
    </xf>
    <xf numFmtId="49" fontId="53" fillId="0" borderId="16" xfId="51" applyNumberFormat="1" applyFont="1" applyBorder="1" applyAlignment="1">
      <alignment horizontal="right" vertical="center" wrapText="1"/>
    </xf>
    <xf numFmtId="0" fontId="53" fillId="0" borderId="24" xfId="51" applyFont="1" applyBorder="1" applyAlignment="1">
      <alignment horizontal="left" vertical="center" indent="4"/>
    </xf>
    <xf numFmtId="0" fontId="62" fillId="0" borderId="19" xfId="51" applyFont="1" applyBorder="1" applyAlignment="1">
      <alignment vertical="center" wrapText="1"/>
    </xf>
    <xf numFmtId="0" fontId="62" fillId="0" borderId="19" xfId="51" applyFont="1" applyBorder="1" applyAlignment="1">
      <alignment horizontal="center" vertical="center" wrapText="1"/>
    </xf>
    <xf numFmtId="4" fontId="62" fillId="0" borderId="19" xfId="51" applyNumberFormat="1" applyFont="1" applyBorder="1" applyAlignment="1">
      <alignment vertical="center" wrapText="1"/>
    </xf>
    <xf numFmtId="0" fontId="53" fillId="22" borderId="24" xfId="51" applyFont="1" applyFill="1" applyBorder="1" applyAlignment="1">
      <alignment vertical="center" wrapText="1"/>
    </xf>
    <xf numFmtId="0" fontId="55" fillId="22" borderId="20" xfId="51" applyFont="1" applyFill="1" applyBorder="1" applyAlignment="1">
      <alignment horizontal="right" vertical="center"/>
    </xf>
    <xf numFmtId="0" fontId="54" fillId="22" borderId="24" xfId="51" applyFont="1" applyFill="1" applyBorder="1" applyAlignment="1">
      <alignment vertical="center" wrapText="1"/>
    </xf>
    <xf numFmtId="0" fontId="54" fillId="22" borderId="19" xfId="51" applyFont="1" applyFill="1" applyBorder="1" applyAlignment="1">
      <alignment horizontal="center" vertical="center" wrapText="1"/>
    </xf>
    <xf numFmtId="4" fontId="54" fillId="22" borderId="22" xfId="51" applyNumberFormat="1" applyFont="1" applyFill="1" applyBorder="1" applyAlignment="1">
      <alignment horizontal="right" vertical="center"/>
    </xf>
    <xf numFmtId="0" fontId="55" fillId="0" borderId="24" xfId="51" applyFont="1" applyBorder="1" applyAlignment="1">
      <alignment vertical="center" wrapText="1"/>
    </xf>
    <xf numFmtId="0" fontId="55" fillId="0" borderId="24" xfId="51" applyFont="1" applyBorder="1" applyAlignment="1">
      <alignment vertical="center"/>
    </xf>
    <xf numFmtId="0" fontId="55" fillId="22" borderId="23" xfId="51" applyFont="1" applyFill="1" applyBorder="1" applyAlignment="1">
      <alignment horizontal="center" vertical="center" wrapText="1"/>
    </xf>
    <xf numFmtId="0" fontId="3" fillId="0" borderId="16" xfId="51" applyFont="1" applyBorder="1" applyAlignment="1">
      <alignment horizontal="left" vertical="top" wrapText="1"/>
    </xf>
    <xf numFmtId="0" fontId="41" fillId="0" borderId="16" xfId="51" quotePrefix="1" applyFont="1" applyBorder="1" applyAlignment="1">
      <alignment horizontal="center" vertical="top" wrapText="1"/>
    </xf>
    <xf numFmtId="0" fontId="29" fillId="0" borderId="16" xfId="51" applyFont="1" applyBorder="1" applyAlignment="1">
      <alignment horizontal="justify" vertical="top"/>
    </xf>
    <xf numFmtId="0" fontId="55" fillId="0" borderId="31" xfId="51" applyFont="1" applyBorder="1" applyAlignment="1">
      <alignment horizontal="center" vertical="center" wrapText="1"/>
    </xf>
    <xf numFmtId="0" fontId="55" fillId="0" borderId="32" xfId="51" applyFont="1" applyBorder="1" applyAlignment="1">
      <alignment horizontal="right" vertical="center" wrapText="1"/>
    </xf>
    <xf numFmtId="0" fontId="55" fillId="0" borderId="0" xfId="51" applyFont="1" applyAlignment="1">
      <alignment horizontal="right" vertical="center" wrapText="1"/>
    </xf>
    <xf numFmtId="0" fontId="55" fillId="0" borderId="31" xfId="51" applyFont="1" applyBorder="1" applyAlignment="1">
      <alignment horizontal="right" vertical="center" wrapText="1"/>
    </xf>
    <xf numFmtId="165" fontId="55" fillId="0" borderId="32" xfId="51" applyNumberFormat="1" applyFont="1" applyBorder="1" applyAlignment="1">
      <alignment horizontal="right" vertical="center" wrapText="1"/>
    </xf>
    <xf numFmtId="16" fontId="54" fillId="27" borderId="24" xfId="51" applyNumberFormat="1" applyFont="1" applyFill="1" applyBorder="1" applyAlignment="1">
      <alignment horizontal="center" vertical="center" wrapText="1"/>
    </xf>
    <xf numFmtId="0" fontId="54" fillId="27" borderId="19" xfId="51" applyFont="1" applyFill="1" applyBorder="1" applyAlignment="1">
      <alignment vertical="center" wrapText="1"/>
    </xf>
    <xf numFmtId="166" fontId="54" fillId="27" borderId="19" xfId="51" applyNumberFormat="1" applyFont="1" applyFill="1" applyBorder="1" applyAlignment="1">
      <alignment vertical="center" wrapText="1"/>
    </xf>
    <xf numFmtId="0" fontId="41" fillId="22" borderId="12" xfId="51" applyFont="1" applyFill="1" applyBorder="1" applyAlignment="1">
      <alignment horizontal="center" vertical="center" wrapText="1"/>
    </xf>
    <xf numFmtId="0" fontId="42" fillId="23" borderId="12" xfId="51" applyFont="1" applyFill="1" applyBorder="1" applyAlignment="1">
      <alignment horizontal="center" vertical="center" wrapText="1"/>
    </xf>
    <xf numFmtId="4" fontId="41" fillId="22" borderId="12" xfId="51" applyNumberFormat="1" applyFont="1" applyFill="1" applyBorder="1" applyAlignment="1">
      <alignment horizontal="center" vertical="center" wrapText="1"/>
    </xf>
    <xf numFmtId="166" fontId="41" fillId="22" borderId="12" xfId="51" applyNumberFormat="1" applyFont="1" applyFill="1" applyBorder="1" applyAlignment="1">
      <alignment horizontal="center" vertical="center" wrapText="1"/>
    </xf>
    <xf numFmtId="0" fontId="41" fillId="0" borderId="20" xfId="51" applyFont="1" applyBorder="1" applyAlignment="1">
      <alignment vertical="center" wrapText="1"/>
    </xf>
    <xf numFmtId="0" fontId="55" fillId="0" borderId="12" xfId="51" applyFont="1" applyBorder="1" applyAlignment="1">
      <alignment horizontal="center" vertical="center" wrapText="1"/>
    </xf>
    <xf numFmtId="0" fontId="55" fillId="0" borderId="12" xfId="51" applyFont="1" applyBorder="1" applyAlignment="1">
      <alignment vertical="center"/>
    </xf>
    <xf numFmtId="3" fontId="56" fillId="0" borderId="12" xfId="51" applyNumberFormat="1" applyFont="1" applyBorder="1" applyAlignment="1">
      <alignment horizontal="center" vertical="center" wrapText="1"/>
    </xf>
    <xf numFmtId="4" fontId="55" fillId="0" borderId="12" xfId="51" applyNumberFormat="1" applyFont="1" applyBorder="1" applyAlignment="1">
      <alignment vertical="center" wrapText="1"/>
    </xf>
    <xf numFmtId="0" fontId="55" fillId="0" borderId="20" xfId="51" applyFont="1" applyBorder="1" applyAlignment="1">
      <alignment vertical="center" wrapText="1"/>
    </xf>
    <xf numFmtId="49" fontId="55" fillId="0" borderId="12" xfId="51" applyNumberFormat="1" applyFont="1" applyBorder="1" applyAlignment="1">
      <alignment horizontal="center" vertical="center" wrapText="1"/>
    </xf>
    <xf numFmtId="0" fontId="41" fillId="0" borderId="12" xfId="51" applyFont="1" applyBorder="1" applyAlignment="1">
      <alignment horizontal="center" vertical="top" wrapText="1"/>
    </xf>
    <xf numFmtId="0" fontId="40" fillId="0" borderId="12" xfId="51" applyFont="1" applyBorder="1" applyAlignment="1">
      <alignment horizontal="left" vertical="top" wrapText="1"/>
    </xf>
    <xf numFmtId="0" fontId="41" fillId="0" borderId="12" xfId="51" applyFont="1" applyBorder="1" applyAlignment="1">
      <alignment horizontal="center" wrapText="1"/>
    </xf>
    <xf numFmtId="3" fontId="40" fillId="0" borderId="12" xfId="51" applyNumberFormat="1" applyFont="1" applyBorder="1" applyAlignment="1">
      <alignment horizontal="center" wrapText="1"/>
    </xf>
    <xf numFmtId="166" fontId="41" fillId="0" borderId="12" xfId="51" applyNumberFormat="1" applyFont="1" applyBorder="1" applyAlignment="1">
      <alignment wrapText="1"/>
    </xf>
    <xf numFmtId="0" fontId="55" fillId="25" borderId="20" xfId="51" applyFont="1" applyFill="1" applyBorder="1" applyAlignment="1">
      <alignment vertical="center" wrapText="1"/>
    </xf>
    <xf numFmtId="0" fontId="55" fillId="25" borderId="16" xfId="51" applyFont="1" applyFill="1" applyBorder="1" applyAlignment="1">
      <alignment vertical="center" wrapText="1"/>
    </xf>
    <xf numFmtId="3" fontId="41" fillId="0" borderId="12" xfId="51" applyNumberFormat="1" applyFont="1" applyBorder="1" applyAlignment="1">
      <alignment horizontal="center" wrapText="1"/>
    </xf>
    <xf numFmtId="0" fontId="41" fillId="0" borderId="12" xfId="51" applyFont="1" applyBorder="1" applyAlignment="1">
      <alignment horizontal="center" vertical="center" wrapText="1"/>
    </xf>
    <xf numFmtId="166" fontId="58" fillId="0" borderId="20" xfId="51" applyNumberFormat="1" applyFont="1" applyBorder="1" applyAlignment="1">
      <alignment horizontal="center" wrapText="1"/>
    </xf>
    <xf numFmtId="0" fontId="57" fillId="22" borderId="12" xfId="51" applyFont="1" applyFill="1" applyBorder="1" applyAlignment="1">
      <alignment horizontal="center" vertical="center" wrapText="1"/>
    </xf>
    <xf numFmtId="4" fontId="54" fillId="22" borderId="12" xfId="51" applyNumberFormat="1" applyFont="1" applyFill="1" applyBorder="1" applyAlignment="1">
      <alignment horizontal="right" vertical="center"/>
    </xf>
    <xf numFmtId="4" fontId="55" fillId="0" borderId="12" xfId="51" applyNumberFormat="1" applyFont="1" applyBorder="1" applyAlignment="1">
      <alignment horizontal="center" vertical="center" wrapText="1"/>
    </xf>
    <xf numFmtId="166" fontId="55" fillId="0" borderId="12" xfId="51" applyNumberFormat="1" applyFont="1" applyBorder="1" applyAlignment="1">
      <alignment vertical="center" wrapText="1"/>
    </xf>
    <xf numFmtId="0" fontId="57" fillId="22" borderId="21" xfId="51" applyFont="1" applyFill="1" applyBorder="1" applyAlignment="1">
      <alignment horizontal="center" vertical="center" wrapText="1"/>
    </xf>
    <xf numFmtId="4" fontId="54" fillId="22" borderId="21" xfId="51" applyNumberFormat="1" applyFont="1" applyFill="1" applyBorder="1" applyAlignment="1">
      <alignment horizontal="right" vertical="center"/>
    </xf>
    <xf numFmtId="0" fontId="63" fillId="0" borderId="19" xfId="51" applyFont="1" applyBorder="1" applyAlignment="1">
      <alignment horizontal="center" vertical="center" wrapText="1"/>
    </xf>
    <xf numFmtId="0" fontId="51" fillId="25" borderId="0" xfId="51" applyFill="1"/>
    <xf numFmtId="0" fontId="57" fillId="0" borderId="20" xfId="51" applyFont="1" applyBorder="1" applyAlignment="1">
      <alignment vertical="center" wrapText="1"/>
    </xf>
    <xf numFmtId="0" fontId="57" fillId="25" borderId="20" xfId="51" applyFont="1" applyFill="1" applyBorder="1" applyAlignment="1">
      <alignment vertical="center" wrapText="1"/>
    </xf>
    <xf numFmtId="4" fontId="41" fillId="22" borderId="16" xfId="51" applyNumberFormat="1" applyFont="1" applyFill="1" applyBorder="1" applyAlignment="1">
      <alignment horizontal="center" vertical="center" wrapText="1"/>
    </xf>
    <xf numFmtId="4" fontId="57" fillId="0" borderId="16" xfId="51" applyNumberFormat="1" applyFont="1" applyBorder="1" applyAlignment="1">
      <alignment wrapText="1"/>
    </xf>
    <xf numFmtId="0" fontId="41" fillId="0" borderId="33" xfId="51" applyFont="1" applyBorder="1" applyAlignment="1">
      <alignment horizontal="center" vertical="center" wrapText="1"/>
    </xf>
    <xf numFmtId="166" fontId="10" fillId="0" borderId="12" xfId="51" applyNumberFormat="1" applyFont="1" applyBorder="1" applyAlignment="1">
      <alignment horizontal="center" vertical="center" wrapText="1"/>
    </xf>
    <xf numFmtId="0" fontId="66" fillId="0" borderId="16" xfId="51" applyFont="1" applyBorder="1" applyAlignment="1">
      <alignment vertical="center" wrapText="1"/>
    </xf>
    <xf numFmtId="0" fontId="42" fillId="23" borderId="18" xfId="51" applyFont="1" applyFill="1" applyBorder="1" applyAlignment="1">
      <alignment horizontal="center" vertical="center" wrapText="1"/>
    </xf>
    <xf numFmtId="0" fontId="67" fillId="0" borderId="16" xfId="51" applyFont="1" applyBorder="1" applyAlignment="1">
      <alignment vertical="center" wrapText="1"/>
    </xf>
    <xf numFmtId="0" fontId="75" fillId="25" borderId="16" xfId="51" applyFont="1" applyFill="1" applyBorder="1" applyAlignment="1">
      <alignment vertical="center" wrapText="1"/>
    </xf>
    <xf numFmtId="0" fontId="55" fillId="25" borderId="0" xfId="51" applyFont="1" applyFill="1" applyAlignment="1">
      <alignment vertical="center" wrapText="1"/>
    </xf>
    <xf numFmtId="4" fontId="76" fillId="0" borderId="0" xfId="50" applyNumberFormat="1" applyFont="1"/>
    <xf numFmtId="0" fontId="42" fillId="0" borderId="16" xfId="51" applyFont="1" applyBorder="1" applyAlignment="1">
      <alignment horizontal="center" wrapText="1"/>
    </xf>
    <xf numFmtId="3" fontId="42" fillId="0" borderId="16" xfId="51" applyNumberFormat="1" applyFont="1" applyBorder="1" applyAlignment="1">
      <alignment horizontal="center" wrapText="1"/>
    </xf>
    <xf numFmtId="3" fontId="68" fillId="0" borderId="16" xfId="51" applyNumberFormat="1" applyFont="1" applyBorder="1" applyAlignment="1">
      <alignment horizontal="center" wrapText="1"/>
    </xf>
    <xf numFmtId="3" fontId="3" fillId="0" borderId="16" xfId="51" applyNumberFormat="1" applyFont="1" applyBorder="1" applyAlignment="1">
      <alignment horizontal="center" wrapText="1"/>
    </xf>
    <xf numFmtId="0" fontId="52" fillId="0" borderId="16" xfId="51" applyFont="1" applyBorder="1" applyAlignment="1">
      <alignment vertical="center" wrapText="1"/>
    </xf>
    <xf numFmtId="0" fontId="69" fillId="0" borderId="16" xfId="51" applyFont="1" applyBorder="1" applyAlignment="1">
      <alignment vertical="center" wrapText="1"/>
    </xf>
    <xf numFmtId="0" fontId="55" fillId="0" borderId="34" xfId="51" applyFont="1" applyBorder="1" applyAlignment="1">
      <alignment vertical="center"/>
    </xf>
    <xf numFmtId="0" fontId="55" fillId="0" borderId="34" xfId="51" applyFont="1" applyBorder="1" applyAlignment="1">
      <alignment horizontal="center" vertical="center" wrapText="1"/>
    </xf>
    <xf numFmtId="4" fontId="55" fillId="0" borderId="34" xfId="51" applyNumberFormat="1" applyFont="1" applyBorder="1" applyAlignment="1">
      <alignment horizontal="center" vertical="center" wrapText="1"/>
    </xf>
    <xf numFmtId="0" fontId="77" fillId="0" borderId="16" xfId="51" applyFont="1" applyBorder="1" applyAlignment="1">
      <alignment vertical="center" wrapText="1"/>
    </xf>
    <xf numFmtId="0" fontId="63" fillId="0" borderId="16" xfId="51" applyFont="1" applyBorder="1" applyAlignment="1">
      <alignment vertical="center" wrapText="1"/>
    </xf>
    <xf numFmtId="0" fontId="57" fillId="22" borderId="22" xfId="51" applyFont="1" applyFill="1" applyBorder="1" applyAlignment="1">
      <alignment horizontal="center" vertical="center" wrapText="1"/>
    </xf>
    <xf numFmtId="0" fontId="75" fillId="0" borderId="16" xfId="51" applyFont="1" applyBorder="1" applyAlignment="1">
      <alignment vertical="center" wrapText="1"/>
    </xf>
    <xf numFmtId="0" fontId="71" fillId="0" borderId="16" xfId="51" applyFont="1" applyBorder="1" applyAlignment="1">
      <alignment vertical="center" wrapText="1"/>
    </xf>
    <xf numFmtId="3" fontId="72" fillId="0" borderId="16" xfId="51" applyNumberFormat="1" applyFont="1" applyBorder="1" applyAlignment="1">
      <alignment horizontal="center" wrapText="1"/>
    </xf>
    <xf numFmtId="0" fontId="67" fillId="0" borderId="16" xfId="51" applyFont="1" applyBorder="1" applyAlignment="1">
      <alignment wrapText="1"/>
    </xf>
    <xf numFmtId="0" fontId="78" fillId="0" borderId="16" xfId="51" applyFont="1" applyBorder="1" applyAlignment="1">
      <alignment horizontal="center" wrapText="1"/>
    </xf>
    <xf numFmtId="3" fontId="79" fillId="0" borderId="16" xfId="51" applyNumberFormat="1" applyFont="1" applyBorder="1" applyAlignment="1">
      <alignment horizontal="center" wrapText="1"/>
    </xf>
    <xf numFmtId="3" fontId="77" fillId="0" borderId="16" xfId="51" applyNumberFormat="1" applyFont="1" applyBorder="1" applyAlignment="1">
      <alignment horizontal="center" wrapText="1"/>
    </xf>
    <xf numFmtId="0" fontId="67" fillId="0" borderId="16" xfId="51" applyFont="1" applyBorder="1" applyAlignment="1">
      <alignment horizontal="center" wrapText="1"/>
    </xf>
    <xf numFmtId="0" fontId="41" fillId="19" borderId="16" xfId="51" applyFont="1" applyFill="1" applyBorder="1" applyAlignment="1">
      <alignment vertical="center" wrapText="1"/>
    </xf>
    <xf numFmtId="3" fontId="68" fillId="0" borderId="19" xfId="51" applyNumberFormat="1" applyFont="1" applyBorder="1" applyAlignment="1">
      <alignment horizontal="center" wrapText="1"/>
    </xf>
    <xf numFmtId="0" fontId="57" fillId="0" borderId="16" xfId="51" applyFont="1" applyBorder="1" applyAlignment="1">
      <alignment horizontal="center" vertical="center" wrapText="1"/>
    </xf>
    <xf numFmtId="0" fontId="80" fillId="0" borderId="16" xfId="51" applyFont="1" applyBorder="1" applyAlignment="1">
      <alignment vertical="center" wrapText="1"/>
    </xf>
    <xf numFmtId="4" fontId="54" fillId="0" borderId="16" xfId="51" applyNumberFormat="1" applyFont="1" applyBorder="1" applyAlignment="1">
      <alignment horizontal="right" vertical="center"/>
    </xf>
    <xf numFmtId="164" fontId="54" fillId="0" borderId="16" xfId="60" applyFont="1" applyFill="1" applyBorder="1" applyAlignment="1">
      <alignment vertical="center" wrapText="1"/>
    </xf>
    <xf numFmtId="0" fontId="57" fillId="30" borderId="16" xfId="51" applyFont="1" applyFill="1" applyBorder="1" applyAlignment="1">
      <alignment horizontal="center" vertical="center" wrapText="1"/>
    </xf>
    <xf numFmtId="4" fontId="54" fillId="30" borderId="16" xfId="51" applyNumberFormat="1" applyFont="1" applyFill="1" applyBorder="1" applyAlignment="1">
      <alignment horizontal="right" vertical="center"/>
    </xf>
    <xf numFmtId="164" fontId="57" fillId="0" borderId="16" xfId="60" applyFont="1" applyFill="1" applyBorder="1" applyAlignment="1">
      <alignment vertical="center" wrapText="1"/>
    </xf>
    <xf numFmtId="0" fontId="55" fillId="0" borderId="19" xfId="51" applyFont="1" applyBorder="1" applyAlignment="1">
      <alignment horizontal="left" vertical="center" wrapText="1"/>
    </xf>
    <xf numFmtId="16" fontId="62" fillId="0" borderId="19" xfId="51" applyNumberFormat="1" applyFont="1" applyBorder="1" applyAlignment="1">
      <alignment vertical="center" wrapText="1"/>
    </xf>
    <xf numFmtId="4" fontId="62" fillId="0" borderId="36" xfId="51" applyNumberFormat="1" applyFont="1" applyBorder="1" applyAlignment="1">
      <alignment vertical="center" wrapText="1"/>
    </xf>
    <xf numFmtId="14" fontId="48" fillId="20" borderId="37" xfId="55" applyNumberFormat="1" applyFont="1" applyFill="1" applyBorder="1" applyAlignment="1">
      <alignment horizontal="center" vertical="center"/>
    </xf>
    <xf numFmtId="0" fontId="48" fillId="20" borderId="38" xfId="55" applyFont="1" applyFill="1" applyBorder="1" applyAlignment="1">
      <alignment vertical="center"/>
    </xf>
    <xf numFmtId="49" fontId="29" fillId="0" borderId="40" xfId="55" applyNumberFormat="1" applyFont="1" applyBorder="1" applyAlignment="1">
      <alignment horizontal="center" vertical="center" wrapText="1"/>
    </xf>
    <xf numFmtId="0" fontId="29" fillId="0" borderId="17" xfId="55" applyFont="1" applyBorder="1" applyAlignment="1">
      <alignment horizontal="justify" vertical="center" wrapText="1"/>
    </xf>
    <xf numFmtId="0" fontId="29" fillId="0" borderId="17" xfId="55" applyFont="1" applyBorder="1" applyAlignment="1">
      <alignment horizontal="center" shrinkToFit="1"/>
    </xf>
    <xf numFmtId="3" fontId="29" fillId="0" borderId="17" xfId="59" applyNumberFormat="1" applyFont="1" applyFill="1" applyBorder="1" applyAlignment="1">
      <alignment horizontal="center" shrinkToFit="1"/>
    </xf>
    <xf numFmtId="4" fontId="29" fillId="0" borderId="17" xfId="59" applyNumberFormat="1" applyFont="1" applyFill="1" applyBorder="1" applyAlignment="1">
      <alignment horizontal="right" shrinkToFit="1"/>
    </xf>
    <xf numFmtId="167" fontId="29" fillId="0" borderId="41" xfId="59" applyNumberFormat="1" applyFont="1" applyFill="1" applyBorder="1" applyAlignment="1">
      <alignment horizontal="right" shrinkToFit="1"/>
    </xf>
    <xf numFmtId="1" fontId="81" fillId="0" borderId="42" xfId="55" applyNumberFormat="1" applyFont="1" applyBorder="1" applyAlignment="1">
      <alignment horizontal="center" vertical="top" wrapText="1"/>
    </xf>
    <xf numFmtId="0" fontId="81" fillId="0" borderId="12" xfId="55" applyFont="1" applyBorder="1" applyAlignment="1">
      <alignment horizontal="justify" vertical="center" wrapText="1"/>
    </xf>
    <xf numFmtId="0" fontId="81" fillId="0" borderId="12" xfId="55" applyFont="1" applyBorder="1" applyAlignment="1">
      <alignment horizontal="center" shrinkToFit="1"/>
    </xf>
    <xf numFmtId="3" fontId="81" fillId="0" borderId="12" xfId="59" applyNumberFormat="1" applyFont="1" applyFill="1" applyBorder="1" applyAlignment="1">
      <alignment horizontal="center" shrinkToFit="1"/>
    </xf>
    <xf numFmtId="4" fontId="81" fillId="0" borderId="12" xfId="59" applyNumberFormat="1" applyFont="1" applyFill="1" applyBorder="1" applyAlignment="1">
      <alignment horizontal="right" shrinkToFit="1"/>
    </xf>
    <xf numFmtId="167" fontId="81" fillId="0" borderId="43" xfId="59" applyNumberFormat="1" applyFont="1" applyFill="1" applyBorder="1" applyAlignment="1">
      <alignment horizontal="right" shrinkToFit="1"/>
    </xf>
    <xf numFmtId="49" fontId="29" fillId="0" borderId="42" xfId="55" applyNumberFormat="1" applyFont="1" applyBorder="1" applyAlignment="1">
      <alignment horizontal="center" vertical="top" wrapText="1"/>
    </xf>
    <xf numFmtId="0" fontId="29" fillId="0" borderId="12" xfId="55" applyFont="1" applyBorder="1" applyAlignment="1">
      <alignment horizontal="justify" vertical="top" wrapText="1"/>
    </xf>
    <xf numFmtId="0" fontId="29" fillId="0" borderId="12" xfId="55" applyFont="1" applyBorder="1" applyAlignment="1">
      <alignment horizontal="center" shrinkToFit="1"/>
    </xf>
    <xf numFmtId="3" fontId="29" fillId="0" borderId="12" xfId="59" applyNumberFormat="1" applyFont="1" applyFill="1" applyBorder="1" applyAlignment="1">
      <alignment horizontal="center" shrinkToFit="1"/>
    </xf>
    <xf numFmtId="4" fontId="29" fillId="0" borderId="12" xfId="59" applyNumberFormat="1" applyFont="1" applyFill="1" applyBorder="1" applyAlignment="1">
      <alignment horizontal="center" shrinkToFit="1"/>
    </xf>
    <xf numFmtId="167" fontId="29" fillId="0" borderId="43" xfId="55" applyNumberFormat="1" applyFont="1" applyBorder="1" applyAlignment="1">
      <alignment horizontal="right" shrinkToFit="1"/>
    </xf>
    <xf numFmtId="165" fontId="29" fillId="0" borderId="12" xfId="55" applyNumberFormat="1" applyFont="1" applyBorder="1" applyAlignment="1">
      <alignment shrinkToFit="1"/>
    </xf>
    <xf numFmtId="0" fontId="29" fillId="0" borderId="42" xfId="55" applyFont="1" applyBorder="1"/>
    <xf numFmtId="4" fontId="29" fillId="0" borderId="12" xfId="55" applyNumberFormat="1" applyFont="1" applyBorder="1" applyAlignment="1">
      <alignment shrinkToFit="1"/>
    </xf>
    <xf numFmtId="0" fontId="29" fillId="0" borderId="12" xfId="55" applyFont="1" applyBorder="1" applyAlignment="1">
      <alignment horizontal="left" vertical="top" wrapText="1"/>
    </xf>
    <xf numFmtId="1" fontId="29" fillId="0" borderId="42" xfId="55" applyNumberFormat="1" applyFont="1" applyBorder="1" applyAlignment="1">
      <alignment horizontal="center" vertical="top" wrapText="1"/>
    </xf>
    <xf numFmtId="0" fontId="29" fillId="0" borderId="12" xfId="55" applyFont="1" applyBorder="1" applyAlignment="1">
      <alignment horizontal="justify" vertical="center" wrapText="1"/>
    </xf>
    <xf numFmtId="4" fontId="29" fillId="0" borderId="12" xfId="59" applyNumberFormat="1" applyFont="1" applyFill="1" applyBorder="1" applyAlignment="1">
      <alignment horizontal="right" shrinkToFit="1"/>
    </xf>
    <xf numFmtId="167" fontId="29" fillId="0" borderId="43" xfId="59" applyNumberFormat="1" applyFont="1" applyFill="1" applyBorder="1" applyAlignment="1">
      <alignment horizontal="right" shrinkToFit="1"/>
    </xf>
    <xf numFmtId="3" fontId="29" fillId="0" borderId="12" xfId="59" applyNumberFormat="1" applyFont="1" applyBorder="1" applyAlignment="1">
      <alignment horizontal="center" shrinkToFit="1"/>
    </xf>
    <xf numFmtId="4" fontId="29" fillId="0" borderId="12" xfId="59" applyNumberFormat="1" applyFont="1" applyBorder="1" applyAlignment="1">
      <alignment horizontal="center" shrinkToFit="1"/>
    </xf>
    <xf numFmtId="167" fontId="29" fillId="0" borderId="43" xfId="59" applyNumberFormat="1" applyFont="1" applyBorder="1" applyAlignment="1">
      <alignment horizontal="right" shrinkToFit="1"/>
    </xf>
    <xf numFmtId="49" fontId="29" fillId="0" borderId="44" xfId="55" applyNumberFormat="1" applyFont="1" applyBorder="1" applyAlignment="1">
      <alignment horizontal="center" vertical="top" wrapText="1"/>
    </xf>
    <xf numFmtId="0" fontId="29" fillId="0" borderId="45" xfId="55" applyFont="1" applyBorder="1" applyAlignment="1">
      <alignment horizontal="left" vertical="top" wrapText="1"/>
    </xf>
    <xf numFmtId="0" fontId="29" fillId="0" borderId="45" xfId="55" applyFont="1" applyBorder="1" applyAlignment="1">
      <alignment horizontal="center" shrinkToFit="1"/>
    </xf>
    <xf numFmtId="3" fontId="29" fillId="0" borderId="45" xfId="59" applyNumberFormat="1" applyFont="1" applyBorder="1" applyAlignment="1">
      <alignment horizontal="center" shrinkToFit="1"/>
    </xf>
    <xf numFmtId="4" fontId="29" fillId="0" borderId="45" xfId="59" applyNumberFormat="1" applyFont="1" applyFill="1" applyBorder="1" applyAlignment="1">
      <alignment horizontal="center" shrinkToFit="1"/>
    </xf>
    <xf numFmtId="167" fontId="29" fillId="0" borderId="46" xfId="59" applyNumberFormat="1" applyFont="1" applyBorder="1" applyAlignment="1">
      <alignment horizontal="right" shrinkToFit="1"/>
    </xf>
    <xf numFmtId="49" fontId="29" fillId="0" borderId="37" xfId="55" applyNumberFormat="1" applyFont="1" applyBorder="1" applyAlignment="1">
      <alignment horizontal="center" vertical="top" wrapText="1"/>
    </xf>
    <xf numFmtId="0" fontId="48" fillId="0" borderId="38" xfId="55" applyFont="1" applyBorder="1" applyAlignment="1">
      <alignment horizontal="left" vertical="top"/>
    </xf>
    <xf numFmtId="0" fontId="29" fillId="0" borderId="38" xfId="55" applyFont="1" applyBorder="1" applyAlignment="1">
      <alignment horizontal="center" shrinkToFit="1"/>
    </xf>
    <xf numFmtId="3" fontId="29" fillId="0" borderId="38" xfId="59" applyNumberFormat="1" applyFont="1" applyFill="1" applyBorder="1" applyAlignment="1">
      <alignment horizontal="center" shrinkToFit="1"/>
    </xf>
    <xf numFmtId="4" fontId="29" fillId="0" borderId="38" xfId="59" applyNumberFormat="1" applyFont="1" applyFill="1" applyBorder="1" applyAlignment="1">
      <alignment horizontal="right" shrinkToFit="1"/>
    </xf>
    <xf numFmtId="0" fontId="36" fillId="31" borderId="0" xfId="0" applyNumberFormat="1" applyFont="1" applyFill="1" applyBorder="1" applyAlignment="1">
      <alignment horizontal="right" vertical="top"/>
    </xf>
    <xf numFmtId="49" fontId="32" fillId="31" borderId="0" xfId="0" applyNumberFormat="1" applyFont="1" applyFill="1" applyBorder="1" applyAlignment="1">
      <alignment horizontal="left" vertical="top"/>
    </xf>
    <xf numFmtId="49" fontId="35" fillId="31" borderId="0" xfId="0" applyNumberFormat="1" applyFont="1" applyFill="1" applyAlignment="1">
      <alignment horizontal="left" wrapText="1"/>
    </xf>
    <xf numFmtId="49" fontId="35" fillId="31" borderId="0" xfId="0" applyNumberFormat="1" applyFont="1" applyFill="1" applyAlignment="1">
      <alignment horizontal="center" vertical="center" wrapText="1"/>
    </xf>
    <xf numFmtId="49" fontId="35" fillId="31" borderId="0" xfId="0" applyNumberFormat="1" applyFont="1" applyFill="1" applyBorder="1" applyAlignment="1">
      <alignment horizontal="center"/>
    </xf>
    <xf numFmtId="0" fontId="35" fillId="31" borderId="0" xfId="0" applyFont="1" applyFill="1" applyBorder="1" applyAlignment="1">
      <alignment horizontal="center"/>
    </xf>
    <xf numFmtId="0" fontId="3" fillId="31" borderId="0" xfId="0" applyFont="1" applyFill="1" applyBorder="1" applyAlignment="1">
      <alignment horizontal="center"/>
    </xf>
    <xf numFmtId="49" fontId="35" fillId="31" borderId="0" xfId="0" applyNumberFormat="1" applyFont="1" applyFill="1" applyBorder="1" applyAlignment="1">
      <alignment horizontal="left" vertical="top" wrapText="1"/>
    </xf>
    <xf numFmtId="49" fontId="35" fillId="31" borderId="0" xfId="0" applyNumberFormat="1" applyFont="1" applyFill="1" applyBorder="1" applyAlignment="1">
      <alignment horizontal="center" vertical="center" wrapText="1"/>
    </xf>
    <xf numFmtId="0" fontId="30" fillId="31" borderId="0" xfId="0" applyFont="1" applyFill="1" applyBorder="1" applyAlignment="1">
      <alignment horizontal="right" vertical="top"/>
    </xf>
    <xf numFmtId="0" fontId="32" fillId="31" borderId="0" xfId="0" applyNumberFormat="1" applyFont="1" applyFill="1" applyBorder="1" applyAlignment="1">
      <alignment horizontal="left" vertical="top" wrapText="1"/>
    </xf>
    <xf numFmtId="49" fontId="35" fillId="31" borderId="0" xfId="0" quotePrefix="1" applyNumberFormat="1" applyFont="1" applyFill="1" applyBorder="1" applyAlignment="1">
      <alignment horizontal="left" vertical="top" wrapText="1"/>
    </xf>
    <xf numFmtId="49" fontId="35" fillId="31" borderId="0" xfId="0" quotePrefix="1" applyNumberFormat="1" applyFont="1" applyFill="1" applyBorder="1" applyAlignment="1">
      <alignment horizontal="center" vertical="center" wrapText="1"/>
    </xf>
    <xf numFmtId="49" fontId="35" fillId="31" borderId="0" xfId="0" quotePrefix="1" applyNumberFormat="1" applyFont="1" applyFill="1" applyAlignment="1">
      <alignment horizontal="left" vertical="top" wrapText="1"/>
    </xf>
    <xf numFmtId="0" fontId="3" fillId="31" borderId="0" xfId="0" quotePrefix="1" applyFont="1" applyFill="1" applyAlignment="1">
      <alignment vertical="top" wrapText="1"/>
    </xf>
    <xf numFmtId="0" fontId="3" fillId="31" borderId="0" xfId="0" quotePrefix="1" applyFont="1" applyFill="1" applyAlignment="1">
      <alignment horizontal="center" vertical="center" wrapText="1"/>
    </xf>
    <xf numFmtId="0" fontId="35" fillId="31" borderId="0" xfId="48" quotePrefix="1" applyFont="1" applyFill="1" applyAlignment="1">
      <alignment horizontal="left" vertical="top" wrapText="1"/>
    </xf>
    <xf numFmtId="0" fontId="35" fillId="31" borderId="0" xfId="48" quotePrefix="1" applyFont="1" applyFill="1" applyAlignment="1">
      <alignment horizontal="center" vertical="center" wrapText="1"/>
    </xf>
    <xf numFmtId="49" fontId="35" fillId="31" borderId="0" xfId="0" applyNumberFormat="1" applyFont="1" applyFill="1" applyAlignment="1">
      <alignment horizontal="left" vertical="top" wrapText="1"/>
    </xf>
    <xf numFmtId="49" fontId="35" fillId="31" borderId="9" xfId="0" applyNumberFormat="1" applyFont="1" applyFill="1" applyBorder="1" applyAlignment="1">
      <alignment horizontal="left" vertical="top" wrapText="1"/>
    </xf>
    <xf numFmtId="49" fontId="35" fillId="31" borderId="9" xfId="0" applyNumberFormat="1" applyFont="1" applyFill="1" applyBorder="1" applyAlignment="1">
      <alignment horizontal="center" vertical="center" wrapText="1"/>
    </xf>
    <xf numFmtId="49" fontId="35" fillId="31" borderId="9" xfId="0" applyNumberFormat="1" applyFont="1" applyFill="1" applyBorder="1" applyAlignment="1">
      <alignment horizontal="center"/>
    </xf>
    <xf numFmtId="1" fontId="3" fillId="31" borderId="9" xfId="0" applyNumberFormat="1" applyFont="1" applyFill="1" applyBorder="1" applyAlignment="1">
      <alignment horizontal="center"/>
    </xf>
    <xf numFmtId="2" fontId="3" fillId="31" borderId="9" xfId="0" applyNumberFormat="1" applyFont="1" applyFill="1" applyBorder="1"/>
    <xf numFmtId="0" fontId="44" fillId="31" borderId="0" xfId="0" applyFont="1" applyFill="1" applyBorder="1" applyAlignment="1">
      <alignment horizontal="left" vertical="top" wrapText="1"/>
    </xf>
    <xf numFmtId="0" fontId="44" fillId="31" borderId="0" xfId="0" applyFont="1" applyFill="1" applyBorder="1" applyAlignment="1">
      <alignment horizontal="center" vertical="center" wrapText="1"/>
    </xf>
    <xf numFmtId="49" fontId="35" fillId="31" borderId="0" xfId="47" applyNumberFormat="1" applyFont="1" applyFill="1" applyAlignment="1">
      <alignment horizontal="center"/>
    </xf>
    <xf numFmtId="4" fontId="35" fillId="31" borderId="0" xfId="47" applyNumberFormat="1" applyFont="1" applyFill="1" applyAlignment="1">
      <alignment horizontal="center"/>
    </xf>
    <xf numFmtId="4" fontId="35" fillId="31" borderId="0" xfId="47" applyNumberFormat="1" applyFont="1" applyFill="1"/>
    <xf numFmtId="0" fontId="3" fillId="31" borderId="9" xfId="0" applyFont="1" applyFill="1" applyBorder="1" applyAlignment="1">
      <alignment horizontal="left" vertical="top" wrapText="1"/>
    </xf>
    <xf numFmtId="0" fontId="3" fillId="31" borderId="9" xfId="0" applyFont="1" applyFill="1" applyBorder="1" applyAlignment="1">
      <alignment horizontal="center" vertical="center" wrapText="1"/>
    </xf>
    <xf numFmtId="49" fontId="35" fillId="31" borderId="9" xfId="47" applyNumberFormat="1" applyFont="1" applyFill="1" applyBorder="1" applyAlignment="1">
      <alignment horizontal="center"/>
    </xf>
    <xf numFmtId="3" fontId="35" fillId="31" borderId="9" xfId="47" applyNumberFormat="1" applyFont="1" applyFill="1" applyBorder="1" applyAlignment="1">
      <alignment horizontal="center"/>
    </xf>
    <xf numFmtId="4" fontId="35" fillId="31" borderId="9" xfId="47" applyNumberFormat="1" applyFont="1" applyFill="1" applyBorder="1"/>
    <xf numFmtId="0" fontId="41" fillId="31" borderId="16" xfId="51" applyFont="1" applyFill="1" applyBorder="1" applyAlignment="1">
      <alignment horizontal="center" vertical="top" wrapText="1"/>
    </xf>
    <xf numFmtId="0" fontId="3" fillId="31" borderId="16" xfId="51" applyFont="1" applyFill="1" applyBorder="1" applyAlignment="1">
      <alignment horizontal="justify" vertical="top"/>
    </xf>
    <xf numFmtId="0" fontId="41" fillId="31" borderId="16" xfId="51" applyFont="1" applyFill="1" applyBorder="1" applyAlignment="1">
      <alignment horizontal="center" wrapText="1"/>
    </xf>
    <xf numFmtId="166" fontId="41" fillId="31" borderId="16" xfId="51" applyNumberFormat="1" applyFont="1" applyFill="1" applyBorder="1" applyAlignment="1">
      <alignment wrapText="1"/>
    </xf>
    <xf numFmtId="166" fontId="40" fillId="31" borderId="16" xfId="51" applyNumberFormat="1" applyFont="1" applyFill="1" applyBorder="1" applyAlignment="1">
      <alignment wrapText="1"/>
    </xf>
    <xf numFmtId="0" fontId="3" fillId="31" borderId="16" xfId="51" applyFont="1" applyFill="1" applyBorder="1" applyAlignment="1">
      <alignment horizontal="justify" vertical="top" wrapText="1"/>
    </xf>
    <xf numFmtId="0" fontId="3" fillId="31" borderId="16" xfId="51" applyFont="1" applyFill="1" applyBorder="1" applyAlignment="1">
      <alignment horizontal="left" vertical="top" wrapText="1"/>
    </xf>
    <xf numFmtId="0" fontId="41" fillId="31" borderId="16" xfId="51" quotePrefix="1" applyFont="1" applyFill="1" applyBorder="1" applyAlignment="1">
      <alignment horizontal="center" vertical="top" wrapText="1"/>
    </xf>
    <xf numFmtId="0" fontId="41" fillId="31" borderId="16" xfId="51" quotePrefix="1" applyFont="1" applyFill="1" applyBorder="1" applyAlignment="1">
      <alignment horizontal="left" vertical="top" wrapText="1"/>
    </xf>
    <xf numFmtId="0" fontId="3" fillId="31" borderId="16" xfId="51" quotePrefix="1" applyFont="1" applyFill="1" applyBorder="1" applyAlignment="1">
      <alignment horizontal="left" vertical="top" wrapText="1"/>
    </xf>
    <xf numFmtId="0" fontId="41" fillId="31" borderId="21" xfId="51" applyFont="1" applyFill="1" applyBorder="1" applyAlignment="1">
      <alignment horizontal="center" wrapText="1"/>
    </xf>
    <xf numFmtId="3" fontId="41" fillId="31" borderId="21" xfId="51" applyNumberFormat="1" applyFont="1" applyFill="1" applyBorder="1" applyAlignment="1">
      <alignment horizontal="center" wrapText="1"/>
    </xf>
    <xf numFmtId="0" fontId="32" fillId="0" borderId="0" xfId="48" applyFont="1" applyFill="1" applyAlignment="1">
      <alignment horizontal="right" vertical="top"/>
    </xf>
    <xf numFmtId="0" fontId="32" fillId="0" borderId="0" xfId="48" applyFont="1" applyFill="1" applyAlignment="1">
      <alignment horizontal="left" vertical="top" wrapText="1"/>
    </xf>
    <xf numFmtId="0" fontId="35" fillId="0" borderId="9" xfId="48" applyFont="1" applyFill="1" applyBorder="1" applyAlignment="1">
      <alignment horizontal="left" vertical="top" wrapText="1"/>
    </xf>
    <xf numFmtId="0" fontId="42" fillId="0" borderId="9" xfId="0" applyFont="1" applyFill="1" applyBorder="1" applyAlignment="1">
      <alignment horizontal="center" vertical="center" wrapText="1"/>
    </xf>
    <xf numFmtId="0" fontId="35" fillId="0" borderId="9" xfId="48" applyFont="1" applyFill="1" applyBorder="1" applyAlignment="1">
      <alignment horizontal="center"/>
    </xf>
    <xf numFmtId="1" fontId="35" fillId="0" borderId="9" xfId="48" applyNumberFormat="1" applyFont="1" applyFill="1" applyBorder="1" applyAlignment="1">
      <alignment horizontal="center"/>
    </xf>
    <xf numFmtId="49" fontId="35" fillId="31" borderId="0" xfId="0" applyNumberFormat="1" applyFont="1" applyFill="1" applyAlignment="1">
      <alignment horizontal="center"/>
    </xf>
    <xf numFmtId="0" fontId="35" fillId="31" borderId="0" xfId="0" applyFont="1" applyFill="1" applyAlignment="1">
      <alignment horizontal="center"/>
    </xf>
    <xf numFmtId="0" fontId="3" fillId="31" borderId="0" xfId="0" applyFont="1" applyFill="1" applyAlignment="1">
      <alignment horizontal="center"/>
    </xf>
    <xf numFmtId="49" fontId="35" fillId="31" borderId="0" xfId="0" quotePrefix="1" applyNumberFormat="1" applyFont="1" applyFill="1" applyAlignment="1">
      <alignment horizontal="center" vertical="center" wrapText="1"/>
    </xf>
    <xf numFmtId="0" fontId="44" fillId="31" borderId="0" xfId="0" applyFont="1" applyFill="1" applyAlignment="1">
      <alignment horizontal="center" vertical="center" wrapText="1"/>
    </xf>
    <xf numFmtId="0" fontId="3" fillId="31" borderId="0" xfId="0" applyFont="1" applyFill="1" applyAlignment="1">
      <alignment horizontal="left" vertical="top" wrapText="1"/>
    </xf>
    <xf numFmtId="0" fontId="3" fillId="31" borderId="0" xfId="0" applyFont="1" applyFill="1" applyAlignment="1">
      <alignment horizontal="center" vertical="center" wrapText="1"/>
    </xf>
    <xf numFmtId="3" fontId="35" fillId="31" borderId="0" xfId="47" applyNumberFormat="1" applyFont="1" applyFill="1" applyAlignment="1">
      <alignment horizontal="center"/>
    </xf>
    <xf numFmtId="3" fontId="3" fillId="31" borderId="0" xfId="47" applyNumberFormat="1" applyFont="1" applyFill="1"/>
    <xf numFmtId="0" fontId="3" fillId="31" borderId="0" xfId="0" applyFont="1" applyFill="1" applyBorder="1" applyAlignment="1">
      <alignment horizontal="left" vertical="top" wrapText="1"/>
    </xf>
    <xf numFmtId="0" fontId="42" fillId="31" borderId="0" xfId="0" applyFont="1" applyFill="1" applyBorder="1" applyAlignment="1">
      <alignment horizontal="center" vertical="center" wrapText="1"/>
    </xf>
    <xf numFmtId="0" fontId="42" fillId="31" borderId="0" xfId="0" applyFont="1" applyFill="1" applyBorder="1" applyAlignment="1">
      <alignment horizontal="center" wrapText="1"/>
    </xf>
    <xf numFmtId="3" fontId="42" fillId="31" borderId="0" xfId="0" applyNumberFormat="1" applyFont="1" applyFill="1" applyBorder="1" applyAlignment="1">
      <alignment horizontal="center" wrapText="1"/>
    </xf>
    <xf numFmtId="166" fontId="42" fillId="31" borderId="0" xfId="0" applyNumberFormat="1" applyFont="1" applyFill="1" applyBorder="1" applyAlignment="1">
      <alignment wrapText="1"/>
    </xf>
    <xf numFmtId="0" fontId="42" fillId="31" borderId="9" xfId="0" applyFont="1" applyFill="1" applyBorder="1" applyAlignment="1">
      <alignment horizontal="center" wrapText="1"/>
    </xf>
    <xf numFmtId="3" fontId="42" fillId="31" borderId="9" xfId="0" applyNumberFormat="1" applyFont="1" applyFill="1" applyBorder="1" applyAlignment="1">
      <alignment horizontal="center" wrapText="1"/>
    </xf>
    <xf numFmtId="166" fontId="42" fillId="31" borderId="9" xfId="0" applyNumberFormat="1" applyFont="1" applyFill="1" applyBorder="1" applyAlignment="1">
      <alignment wrapText="1"/>
    </xf>
    <xf numFmtId="0" fontId="40" fillId="31" borderId="9" xfId="0" applyFont="1" applyFill="1" applyBorder="1" applyAlignment="1">
      <alignment horizontal="left" vertical="top" wrapText="1"/>
    </xf>
    <xf numFmtId="0" fontId="41" fillId="31" borderId="9" xfId="0" applyFont="1" applyFill="1" applyBorder="1" applyAlignment="1">
      <alignment horizontal="center" vertical="center" wrapText="1"/>
    </xf>
    <xf numFmtId="0" fontId="41" fillId="31" borderId="9" xfId="0" applyFont="1" applyFill="1" applyBorder="1" applyAlignment="1">
      <alignment horizontal="center" wrapText="1"/>
    </xf>
    <xf numFmtId="3" fontId="40" fillId="31" borderId="9" xfId="0" applyNumberFormat="1" applyFont="1" applyFill="1" applyBorder="1" applyAlignment="1">
      <alignment horizontal="center" wrapText="1"/>
    </xf>
    <xf numFmtId="166" fontId="41" fillId="31" borderId="9" xfId="0" applyNumberFormat="1" applyFont="1" applyFill="1" applyBorder="1" applyAlignment="1">
      <alignment wrapText="1"/>
    </xf>
    <xf numFmtId="0" fontId="35" fillId="31" borderId="0" xfId="48" applyFont="1" applyFill="1" applyAlignment="1">
      <alignment vertical="top" wrapText="1"/>
    </xf>
    <xf numFmtId="0" fontId="11" fillId="31" borderId="0" xfId="0" applyFont="1" applyFill="1" applyAlignment="1">
      <alignment horizontal="center" vertical="center" wrapText="1"/>
    </xf>
    <xf numFmtId="0" fontId="7" fillId="31" borderId="0" xfId="0" applyFont="1" applyFill="1" applyAlignment="1">
      <alignment horizontal="center" vertical="center" wrapText="1"/>
    </xf>
    <xf numFmtId="4" fontId="7" fillId="31" borderId="0" xfId="0" applyNumberFormat="1" applyFont="1" applyFill="1" applyAlignment="1">
      <alignment horizontal="right" vertical="center" wrapText="1"/>
    </xf>
    <xf numFmtId="4" fontId="9" fillId="31" borderId="0" xfId="0" applyNumberFormat="1" applyFont="1" applyFill="1" applyAlignment="1">
      <alignment horizontal="center" vertical="center" wrapText="1"/>
    </xf>
    <xf numFmtId="0" fontId="35" fillId="31" borderId="9" xfId="48" quotePrefix="1" applyFont="1" applyFill="1" applyBorder="1" applyAlignment="1">
      <alignment horizontal="justify" vertical="top" wrapText="1"/>
    </xf>
    <xf numFmtId="0" fontId="11" fillId="31" borderId="9" xfId="0" applyFont="1" applyFill="1" applyBorder="1" applyAlignment="1">
      <alignment horizontal="center" vertical="center" wrapText="1"/>
    </xf>
    <xf numFmtId="49" fontId="35" fillId="31" borderId="9" xfId="47" applyNumberFormat="1" applyFont="1" applyFill="1" applyBorder="1" applyAlignment="1">
      <alignment horizontal="left" vertical="top" wrapText="1"/>
    </xf>
    <xf numFmtId="0" fontId="4" fillId="31" borderId="9" xfId="0" applyFont="1" applyFill="1" applyBorder="1" applyAlignment="1">
      <alignment horizontal="center"/>
    </xf>
    <xf numFmtId="0" fontId="42" fillId="31" borderId="0" xfId="0" applyFont="1" applyFill="1" applyAlignment="1">
      <alignment horizontal="center" vertical="center" wrapText="1"/>
    </xf>
    <xf numFmtId="0" fontId="42" fillId="31" borderId="0" xfId="0" applyFont="1" applyFill="1" applyAlignment="1">
      <alignment horizontal="center" wrapText="1"/>
    </xf>
    <xf numFmtId="3" fontId="42" fillId="31" borderId="0" xfId="0" applyNumberFormat="1" applyFont="1" applyFill="1" applyAlignment="1">
      <alignment horizontal="center" wrapText="1"/>
    </xf>
    <xf numFmtId="166" fontId="42" fillId="31" borderId="0" xfId="0" applyNumberFormat="1" applyFont="1" applyFill="1" applyAlignment="1">
      <alignment wrapText="1"/>
    </xf>
    <xf numFmtId="3" fontId="3" fillId="31" borderId="9" xfId="0" applyNumberFormat="1" applyFont="1" applyFill="1" applyBorder="1" applyAlignment="1">
      <alignment horizontal="center"/>
    </xf>
    <xf numFmtId="0" fontId="40" fillId="31" borderId="16" xfId="51" applyFont="1" applyFill="1" applyBorder="1" applyAlignment="1">
      <alignment horizontal="left" vertical="top" wrapText="1"/>
    </xf>
    <xf numFmtId="0" fontId="42" fillId="31" borderId="21" xfId="51" applyFont="1" applyFill="1" applyBorder="1" applyAlignment="1">
      <alignment horizontal="center" wrapText="1"/>
    </xf>
    <xf numFmtId="3" fontId="41" fillId="31" borderId="16" xfId="51" applyNumberFormat="1" applyFont="1" applyFill="1" applyBorder="1" applyAlignment="1">
      <alignment horizontal="center" wrapText="1"/>
    </xf>
    <xf numFmtId="0" fontId="40" fillId="31" borderId="22" xfId="51" applyFont="1" applyFill="1" applyBorder="1" applyAlignment="1">
      <alignment horizontal="left" vertical="top" wrapText="1"/>
    </xf>
    <xf numFmtId="0" fontId="41" fillId="31" borderId="16" xfId="51" applyFont="1" applyFill="1" applyBorder="1" applyAlignment="1">
      <alignment horizontal="center" vertical="center" wrapText="1"/>
    </xf>
    <xf numFmtId="0" fontId="40" fillId="31" borderId="16" xfId="51" applyFont="1" applyFill="1" applyBorder="1" applyAlignment="1">
      <alignment horizontal="center" wrapText="1"/>
    </xf>
    <xf numFmtId="166" fontId="41" fillId="31" borderId="21" xfId="51" applyNumberFormat="1" applyFont="1" applyFill="1" applyBorder="1" applyAlignment="1">
      <alignment wrapText="1"/>
    </xf>
    <xf numFmtId="3" fontId="40" fillId="31" borderId="16" xfId="51" applyNumberFormat="1" applyFont="1" applyFill="1" applyBorder="1" applyAlignment="1">
      <alignment horizontal="center" wrapText="1"/>
    </xf>
    <xf numFmtId="0" fontId="55" fillId="0" borderId="16" xfId="51" applyFont="1" applyFill="1" applyBorder="1" applyAlignment="1">
      <alignment vertical="center" wrapText="1"/>
    </xf>
    <xf numFmtId="0" fontId="51" fillId="0" borderId="0" xfId="51" applyFill="1"/>
    <xf numFmtId="166" fontId="58" fillId="0" borderId="16" xfId="51" applyNumberFormat="1" applyFont="1" applyFill="1" applyBorder="1" applyAlignment="1">
      <alignment horizontal="center" wrapText="1"/>
    </xf>
    <xf numFmtId="0" fontId="40" fillId="0" borderId="16" xfId="51" applyFont="1" applyFill="1" applyBorder="1" applyAlignment="1">
      <alignment vertical="center" wrapText="1"/>
    </xf>
    <xf numFmtId="0" fontId="40" fillId="31" borderId="16" xfId="51" applyFont="1" applyFill="1" applyBorder="1" applyAlignment="1">
      <alignment vertical="top" wrapText="1"/>
    </xf>
    <xf numFmtId="0" fontId="57" fillId="31" borderId="16" xfId="51" applyFont="1" applyFill="1" applyBorder="1" applyAlignment="1">
      <alignment horizontal="center" vertical="center" wrapText="1"/>
    </xf>
    <xf numFmtId="4" fontId="54" fillId="31" borderId="16" xfId="51" applyNumberFormat="1" applyFont="1" applyFill="1" applyBorder="1" applyAlignment="1">
      <alignment horizontal="right" vertical="center"/>
    </xf>
    <xf numFmtId="0" fontId="55" fillId="31" borderId="19" xfId="51" applyFont="1" applyFill="1" applyBorder="1" applyAlignment="1">
      <alignment vertical="center"/>
    </xf>
    <xf numFmtId="0" fontId="55" fillId="31" borderId="19" xfId="51" applyFont="1" applyFill="1" applyBorder="1" applyAlignment="1">
      <alignment horizontal="center" vertical="center" wrapText="1"/>
    </xf>
    <xf numFmtId="3" fontId="56" fillId="31" borderId="19" xfId="51" applyNumberFormat="1" applyFont="1" applyFill="1" applyBorder="1" applyAlignment="1">
      <alignment horizontal="center" vertical="center" wrapText="1"/>
    </xf>
    <xf numFmtId="0" fontId="42" fillId="31" borderId="25" xfId="43" applyFont="1" applyFill="1" applyBorder="1" applyAlignment="1">
      <alignment horizontal="center" wrapText="1"/>
    </xf>
    <xf numFmtId="0" fontId="42" fillId="31" borderId="22" xfId="51" applyFont="1" applyFill="1" applyBorder="1" applyAlignment="1">
      <alignment horizontal="center" wrapText="1"/>
    </xf>
    <xf numFmtId="0" fontId="41" fillId="31" borderId="22" xfId="51" applyFont="1" applyFill="1" applyBorder="1" applyAlignment="1">
      <alignment horizontal="center" wrapText="1"/>
    </xf>
    <xf numFmtId="3" fontId="40" fillId="31" borderId="22" xfId="51" applyNumberFormat="1" applyFont="1" applyFill="1" applyBorder="1" applyAlignment="1">
      <alignment horizontal="center" wrapText="1"/>
    </xf>
    <xf numFmtId="166" fontId="41" fillId="31" borderId="22" xfId="51" applyNumberFormat="1" applyFont="1" applyFill="1" applyBorder="1" applyAlignment="1">
      <alignment wrapText="1"/>
    </xf>
    <xf numFmtId="0" fontId="40" fillId="31" borderId="21" xfId="51" applyFont="1" applyFill="1" applyBorder="1" applyAlignment="1">
      <alignment horizontal="left" vertical="top" wrapText="1"/>
    </xf>
    <xf numFmtId="3" fontId="40" fillId="31" borderId="21" xfId="51" applyNumberFormat="1" applyFont="1" applyFill="1" applyBorder="1" applyAlignment="1">
      <alignment horizontal="center" wrapText="1"/>
    </xf>
    <xf numFmtId="0" fontId="42" fillId="31" borderId="26" xfId="43" applyFont="1" applyFill="1" applyBorder="1" applyAlignment="1">
      <alignment horizontal="center" wrapText="1"/>
    </xf>
    <xf numFmtId="0" fontId="3" fillId="31" borderId="16" xfId="51" applyFont="1" applyFill="1" applyBorder="1" applyAlignment="1">
      <alignment horizontal="center" wrapText="1"/>
    </xf>
    <xf numFmtId="0" fontId="40" fillId="31" borderId="16" xfId="51" applyFont="1" applyFill="1" applyBorder="1" applyAlignment="1">
      <alignment horizontal="left" vertical="distributed" wrapText="1"/>
    </xf>
    <xf numFmtId="0" fontId="41" fillId="31" borderId="16" xfId="51" applyFont="1" applyFill="1" applyBorder="1" applyAlignment="1">
      <alignment wrapText="1"/>
    </xf>
    <xf numFmtId="0" fontId="40" fillId="31" borderId="16" xfId="51" applyFont="1" applyFill="1" applyBorder="1" applyAlignment="1">
      <alignment horizontal="center" vertical="center" wrapText="1"/>
    </xf>
    <xf numFmtId="0" fontId="3" fillId="31" borderId="16" xfId="51" applyFont="1" applyFill="1" applyBorder="1" applyAlignment="1">
      <alignment vertical="top" wrapText="1"/>
    </xf>
    <xf numFmtId="0" fontId="29" fillId="31" borderId="16" xfId="51" applyFont="1" applyFill="1" applyBorder="1" applyAlignment="1">
      <alignment horizontal="justify" vertical="top"/>
    </xf>
    <xf numFmtId="0" fontId="40" fillId="31" borderId="12" xfId="51" applyFont="1" applyFill="1" applyBorder="1" applyAlignment="1">
      <alignment horizontal="left" vertical="top" wrapText="1"/>
    </xf>
    <xf numFmtId="0" fontId="41" fillId="31" borderId="12" xfId="51" applyFont="1" applyFill="1" applyBorder="1" applyAlignment="1">
      <alignment horizontal="center" vertical="center" wrapText="1"/>
    </xf>
    <xf numFmtId="0" fontId="41" fillId="31" borderId="12" xfId="51" applyFont="1" applyFill="1" applyBorder="1" applyAlignment="1">
      <alignment horizontal="center" wrapText="1"/>
    </xf>
    <xf numFmtId="3" fontId="40" fillId="31" borderId="12" xfId="51" applyNumberFormat="1" applyFont="1" applyFill="1" applyBorder="1" applyAlignment="1">
      <alignment horizontal="center" wrapText="1"/>
    </xf>
    <xf numFmtId="166" fontId="41" fillId="31" borderId="12" xfId="51" applyNumberFormat="1" applyFont="1" applyFill="1" applyBorder="1" applyAlignment="1">
      <alignment wrapText="1"/>
    </xf>
    <xf numFmtId="166" fontId="40" fillId="31" borderId="12" xfId="51" applyNumberFormat="1" applyFont="1" applyFill="1" applyBorder="1" applyAlignment="1">
      <alignment wrapText="1"/>
    </xf>
    <xf numFmtId="3" fontId="41" fillId="31" borderId="12" xfId="51" applyNumberFormat="1" applyFont="1" applyFill="1" applyBorder="1" applyAlignment="1">
      <alignment horizontal="center" wrapText="1"/>
    </xf>
    <xf numFmtId="166" fontId="42" fillId="31" borderId="12" xfId="51" applyNumberFormat="1" applyFont="1" applyFill="1" applyBorder="1" applyAlignment="1">
      <alignment wrapText="1"/>
    </xf>
    <xf numFmtId="0" fontId="42" fillId="31" borderId="12" xfId="43" applyFont="1" applyFill="1" applyBorder="1" applyAlignment="1">
      <alignment horizontal="center" wrapText="1"/>
    </xf>
    <xf numFmtId="0" fontId="42" fillId="31" borderId="12" xfId="51" applyFont="1" applyFill="1" applyBorder="1" applyAlignment="1">
      <alignment horizontal="center" wrapText="1"/>
    </xf>
    <xf numFmtId="166" fontId="40" fillId="31" borderId="22" xfId="51" applyNumberFormat="1" applyFont="1" applyFill="1" applyBorder="1" applyAlignment="1">
      <alignment wrapText="1"/>
    </xf>
    <xf numFmtId="3" fontId="42" fillId="31" borderId="21" xfId="51" applyNumberFormat="1" applyFont="1" applyFill="1" applyBorder="1" applyAlignment="1">
      <alignment horizontal="center" wrapText="1"/>
    </xf>
    <xf numFmtId="4" fontId="76" fillId="31" borderId="0" xfId="50" applyNumberFormat="1" applyFont="1" applyFill="1"/>
    <xf numFmtId="0" fontId="42" fillId="31" borderId="16" xfId="51" applyFont="1" applyFill="1" applyBorder="1" applyAlignment="1">
      <alignment horizontal="center" wrapText="1"/>
    </xf>
    <xf numFmtId="3" fontId="3" fillId="31" borderId="16" xfId="51" applyNumberFormat="1" applyFont="1" applyFill="1" applyBorder="1" applyAlignment="1">
      <alignment horizontal="center" wrapText="1"/>
    </xf>
    <xf numFmtId="0" fontId="3" fillId="31" borderId="25" xfId="51" applyFont="1" applyFill="1" applyBorder="1" applyAlignment="1">
      <alignment horizontal="left" vertical="top" wrapText="1"/>
    </xf>
    <xf numFmtId="0" fontId="42" fillId="31" borderId="25" xfId="51" applyFont="1" applyFill="1" applyBorder="1" applyAlignment="1">
      <alignment horizontal="center" wrapText="1"/>
    </xf>
    <xf numFmtId="3" fontId="70" fillId="31" borderId="22" xfId="51" applyNumberFormat="1" applyFont="1" applyFill="1" applyBorder="1" applyAlignment="1">
      <alignment horizontal="center" wrapText="1"/>
    </xf>
    <xf numFmtId="166" fontId="42" fillId="31" borderId="22" xfId="51" applyNumberFormat="1" applyFont="1" applyFill="1" applyBorder="1" applyAlignment="1">
      <alignment wrapText="1"/>
    </xf>
    <xf numFmtId="0" fontId="3" fillId="31" borderId="35" xfId="51" applyFont="1" applyFill="1" applyBorder="1" applyAlignment="1">
      <alignment horizontal="left" vertical="top" wrapText="1"/>
    </xf>
    <xf numFmtId="0" fontId="3" fillId="31" borderId="18" xfId="51" applyFont="1" applyFill="1" applyBorder="1" applyAlignment="1">
      <alignment horizontal="left" vertical="top" wrapText="1"/>
    </xf>
    <xf numFmtId="0" fontId="42" fillId="31" borderId="18" xfId="51" applyFont="1" applyFill="1" applyBorder="1" applyAlignment="1">
      <alignment horizontal="center" wrapText="1"/>
    </xf>
    <xf numFmtId="0" fontId="42" fillId="31" borderId="35" xfId="51" applyFont="1" applyFill="1" applyBorder="1" applyAlignment="1">
      <alignment horizontal="center" wrapText="1"/>
    </xf>
    <xf numFmtId="3" fontId="42" fillId="31" borderId="16" xfId="51" applyNumberFormat="1" applyFont="1" applyFill="1" applyBorder="1" applyAlignment="1">
      <alignment horizontal="center" wrapText="1"/>
    </xf>
    <xf numFmtId="0" fontId="40" fillId="31" borderId="16" xfId="46" applyFont="1" applyFill="1" applyBorder="1" applyAlignment="1">
      <alignment horizontal="center" wrapText="1"/>
    </xf>
    <xf numFmtId="0" fontId="3" fillId="31" borderId="16" xfId="46" applyFont="1" applyFill="1" applyBorder="1" applyAlignment="1">
      <alignment horizontal="center" wrapText="1"/>
    </xf>
    <xf numFmtId="0" fontId="40" fillId="31" borderId="22" xfId="51" applyFont="1" applyFill="1" applyBorder="1" applyAlignment="1">
      <alignment horizontal="center" wrapText="1"/>
    </xf>
    <xf numFmtId="166" fontId="42" fillId="31" borderId="20" xfId="51" applyNumberFormat="1" applyFont="1" applyFill="1" applyBorder="1" applyAlignment="1">
      <alignment wrapText="1"/>
    </xf>
    <xf numFmtId="0" fontId="3" fillId="31" borderId="22" xfId="51" applyFont="1" applyFill="1" applyBorder="1" applyAlignment="1">
      <alignment vertical="center" wrapText="1"/>
    </xf>
    <xf numFmtId="0" fontId="3" fillId="0" borderId="0" xfId="0" applyFont="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center" vertical="top" wrapText="1"/>
    </xf>
    <xf numFmtId="0" fontId="3" fillId="0" borderId="0" xfId="0" applyFont="1" applyAlignment="1">
      <alignment horizontal="center" vertical="top"/>
    </xf>
    <xf numFmtId="0" fontId="3" fillId="0" borderId="9" xfId="0" applyFont="1" applyBorder="1" applyAlignment="1">
      <alignment horizontal="left" vertical="top"/>
    </xf>
    <xf numFmtId="0" fontId="3" fillId="0" borderId="0" xfId="0" applyFont="1" applyAlignment="1">
      <alignment horizontal="left" vertical="top" wrapText="1"/>
    </xf>
    <xf numFmtId="0" fontId="3" fillId="0" borderId="11" xfId="0" applyFont="1" applyBorder="1"/>
    <xf numFmtId="0" fontId="3" fillId="0" borderId="8" xfId="0" applyFont="1" applyBorder="1"/>
    <xf numFmtId="0" fontId="3" fillId="0" borderId="10" xfId="0" applyFont="1" applyBorder="1"/>
    <xf numFmtId="0" fontId="38" fillId="0" borderId="0" xfId="0" applyFont="1"/>
    <xf numFmtId="0" fontId="3" fillId="0" borderId="64" xfId="0" applyFont="1" applyBorder="1"/>
    <xf numFmtId="0" fontId="3" fillId="0" borderId="65" xfId="0" applyFont="1" applyBorder="1"/>
    <xf numFmtId="0" fontId="3" fillId="0" borderId="66" xfId="0" applyFont="1" applyBorder="1"/>
    <xf numFmtId="0" fontId="38" fillId="0" borderId="0" xfId="0" applyFont="1" applyBorder="1"/>
    <xf numFmtId="49" fontId="3" fillId="0" borderId="0" xfId="0" applyNumberFormat="1" applyFont="1" applyAlignment="1">
      <alignment horizontal="left"/>
    </xf>
    <xf numFmtId="0" fontId="1" fillId="0" borderId="0" xfId="0" applyFont="1" applyAlignment="1">
      <alignment horizontal="center"/>
    </xf>
    <xf numFmtId="49" fontId="3" fillId="0" borderId="9" xfId="0" applyNumberFormat="1" applyFont="1" applyBorder="1" applyAlignment="1">
      <alignment horizontal="left"/>
    </xf>
    <xf numFmtId="0" fontId="3" fillId="0" borderId="9" xfId="0" applyFont="1" applyBorder="1"/>
    <xf numFmtId="0" fontId="3" fillId="0" borderId="9" xfId="0" applyFont="1" applyBorder="1" applyAlignment="1">
      <alignment horizontal="center"/>
    </xf>
    <xf numFmtId="0" fontId="3" fillId="20" borderId="38" xfId="55" applyFont="1" applyFill="1" applyBorder="1" applyAlignment="1">
      <alignment horizontal="center" shrinkToFit="1"/>
    </xf>
    <xf numFmtId="3" fontId="3" fillId="20" borderId="38" xfId="59" applyNumberFormat="1" applyFont="1" applyFill="1" applyBorder="1" applyAlignment="1">
      <alignment horizontal="center" shrinkToFit="1"/>
    </xf>
    <xf numFmtId="4" fontId="3" fillId="20" borderId="38" xfId="59" applyNumberFormat="1" applyFont="1" applyFill="1" applyBorder="1" applyAlignment="1">
      <alignment horizontal="right" shrinkToFit="1"/>
    </xf>
    <xf numFmtId="0" fontId="82"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3" fillId="0" borderId="0" xfId="0" applyFont="1" applyFill="1" applyAlignment="1">
      <alignment horizontal="left" vertical="top" wrapText="1"/>
    </xf>
    <xf numFmtId="166" fontId="51" fillId="0" borderId="0" xfId="51" applyNumberFormat="1"/>
    <xf numFmtId="44" fontId="41" fillId="31" borderId="12" xfId="51" applyNumberFormat="1" applyFont="1" applyFill="1" applyBorder="1" applyAlignment="1">
      <alignment wrapText="1"/>
    </xf>
    <xf numFmtId="44" fontId="52" fillId="31" borderId="12" xfId="51" applyNumberFormat="1" applyFont="1" applyFill="1" applyBorder="1" applyAlignment="1">
      <alignment wrapText="1"/>
    </xf>
    <xf numFmtId="44" fontId="40" fillId="0" borderId="12" xfId="51" applyNumberFormat="1" applyFont="1" applyBorder="1" applyAlignment="1">
      <alignment wrapText="1"/>
    </xf>
    <xf numFmtId="44" fontId="40" fillId="31" borderId="12" xfId="51" applyNumberFormat="1" applyFont="1" applyFill="1" applyBorder="1" applyAlignment="1">
      <alignment wrapText="1"/>
    </xf>
    <xf numFmtId="44" fontId="54" fillId="0" borderId="19" xfId="51" applyNumberFormat="1" applyFont="1" applyBorder="1" applyAlignment="1">
      <alignment vertical="center" wrapText="1"/>
    </xf>
    <xf numFmtId="44" fontId="54" fillId="0" borderId="20" xfId="51" applyNumberFormat="1" applyFont="1" applyBorder="1" applyAlignment="1">
      <alignment vertical="center" wrapText="1"/>
    </xf>
    <xf numFmtId="44" fontId="3" fillId="31" borderId="21" xfId="51" applyNumberFormat="1" applyFont="1" applyFill="1" applyBorder="1" applyAlignment="1">
      <alignment wrapText="1"/>
    </xf>
    <xf numFmtId="44" fontId="3" fillId="0" borderId="21" xfId="51" applyNumberFormat="1" applyFont="1" applyBorder="1" applyAlignment="1">
      <alignment wrapText="1"/>
    </xf>
    <xf numFmtId="44" fontId="42" fillId="31" borderId="21" xfId="51" applyNumberFormat="1" applyFont="1" applyFill="1" applyBorder="1" applyAlignment="1">
      <alignment wrapText="1"/>
    </xf>
    <xf numFmtId="44" fontId="42" fillId="0" borderId="16" xfId="51" applyNumberFormat="1" applyFont="1" applyBorder="1" applyAlignment="1">
      <alignment wrapText="1"/>
    </xf>
    <xf numFmtId="44" fontId="41" fillId="31" borderId="16" xfId="51" applyNumberFormat="1" applyFont="1" applyFill="1" applyBorder="1" applyAlignment="1">
      <alignment wrapText="1"/>
    </xf>
    <xf numFmtId="44" fontId="42" fillId="31" borderId="16" xfId="51" applyNumberFormat="1" applyFont="1" applyFill="1" applyBorder="1" applyAlignment="1">
      <alignment wrapText="1"/>
    </xf>
    <xf numFmtId="44" fontId="41" fillId="0" borderId="16" xfId="51" applyNumberFormat="1" applyFont="1" applyBorder="1" applyAlignment="1">
      <alignment wrapText="1"/>
    </xf>
    <xf numFmtId="44" fontId="76" fillId="31" borderId="0" xfId="50" applyNumberFormat="1" applyFont="1" applyFill="1"/>
    <xf numFmtId="44" fontId="42" fillId="31" borderId="20" xfId="51" applyNumberFormat="1" applyFont="1" applyFill="1" applyBorder="1" applyAlignment="1">
      <alignment wrapText="1"/>
    </xf>
    <xf numFmtId="44" fontId="42" fillId="0" borderId="20" xfId="51" applyNumberFormat="1" applyFont="1" applyBorder="1" applyAlignment="1">
      <alignment wrapText="1"/>
    </xf>
    <xf numFmtId="44" fontId="3" fillId="0" borderId="12" xfId="0" applyNumberFormat="1" applyFont="1" applyBorder="1"/>
    <xf numFmtId="44" fontId="3" fillId="0" borderId="63" xfId="0" applyNumberFormat="1" applyFont="1" applyBorder="1"/>
    <xf numFmtId="44" fontId="38" fillId="0" borderId="0" xfId="0" applyNumberFormat="1" applyFont="1" applyBorder="1"/>
    <xf numFmtId="44" fontId="48" fillId="0" borderId="39" xfId="59" applyNumberFormat="1" applyFont="1" applyFill="1" applyBorder="1" applyAlignment="1">
      <alignment horizontal="right" shrinkToFit="1"/>
    </xf>
    <xf numFmtId="44" fontId="29" fillId="0" borderId="43" xfId="55" applyNumberFormat="1" applyFont="1" applyBorder="1" applyAlignment="1">
      <alignment horizontal="right" shrinkToFit="1"/>
    </xf>
    <xf numFmtId="44" fontId="40" fillId="31" borderId="21" xfId="51" applyNumberFormat="1" applyFont="1" applyFill="1" applyBorder="1" applyAlignment="1">
      <alignment wrapText="1"/>
    </xf>
    <xf numFmtId="44" fontId="55" fillId="0" borderId="19" xfId="51" applyNumberFormat="1" applyFont="1" applyBorder="1" applyAlignment="1">
      <alignment vertical="center" wrapText="1"/>
    </xf>
    <xf numFmtId="44" fontId="55" fillId="0" borderId="20" xfId="51" applyNumberFormat="1" applyFont="1" applyBorder="1" applyAlignment="1">
      <alignment vertical="center" wrapText="1"/>
    </xf>
    <xf numFmtId="44" fontId="41" fillId="31" borderId="21" xfId="51" applyNumberFormat="1" applyFont="1" applyFill="1" applyBorder="1" applyAlignment="1">
      <alignment wrapText="1"/>
    </xf>
    <xf numFmtId="44" fontId="40" fillId="31" borderId="16" xfId="51" applyNumberFormat="1" applyFont="1" applyFill="1" applyBorder="1" applyAlignment="1">
      <alignment wrapText="1"/>
    </xf>
    <xf numFmtId="44" fontId="57" fillId="0" borderId="16" xfId="51" applyNumberFormat="1" applyFont="1" applyBorder="1" applyAlignment="1">
      <alignment wrapText="1"/>
    </xf>
    <xf numFmtId="44" fontId="55" fillId="27" borderId="19" xfId="51" applyNumberFormat="1" applyFont="1" applyFill="1" applyBorder="1" applyAlignment="1">
      <alignment vertical="center" wrapText="1"/>
    </xf>
    <xf numFmtId="44" fontId="55" fillId="27" borderId="20" xfId="51" applyNumberFormat="1" applyFont="1" applyFill="1" applyBorder="1" applyAlignment="1">
      <alignment vertical="center" wrapText="1"/>
    </xf>
    <xf numFmtId="44" fontId="55" fillId="31" borderId="19" xfId="51" applyNumberFormat="1" applyFont="1" applyFill="1" applyBorder="1" applyAlignment="1">
      <alignment vertical="center" wrapText="1"/>
    </xf>
    <xf numFmtId="44" fontId="55" fillId="31" borderId="20" xfId="51" applyNumberFormat="1" applyFont="1" applyFill="1" applyBorder="1" applyAlignment="1">
      <alignment vertical="center" wrapText="1"/>
    </xf>
    <xf numFmtId="44" fontId="40" fillId="31" borderId="22" xfId="51" applyNumberFormat="1" applyFont="1" applyFill="1" applyBorder="1" applyAlignment="1">
      <alignment horizontal="center" wrapText="1"/>
    </xf>
    <xf numFmtId="44" fontId="41" fillId="31" borderId="22" xfId="51" applyNumberFormat="1" applyFont="1" applyFill="1" applyBorder="1" applyAlignment="1">
      <alignment wrapText="1"/>
    </xf>
    <xf numFmtId="44" fontId="74" fillId="31" borderId="16" xfId="50" applyNumberFormat="1" applyFont="1" applyFill="1" applyBorder="1" applyAlignment="1">
      <alignment horizontal="right"/>
    </xf>
    <xf numFmtId="44" fontId="74" fillId="31" borderId="27" xfId="50" applyNumberFormat="1" applyFont="1" applyFill="1" applyBorder="1" applyAlignment="1">
      <alignment horizontal="right"/>
    </xf>
    <xf numFmtId="44" fontId="74" fillId="31" borderId="21" xfId="50" applyNumberFormat="1" applyFont="1" applyFill="1" applyBorder="1" applyAlignment="1">
      <alignment horizontal="right"/>
    </xf>
    <xf numFmtId="44" fontId="74" fillId="31" borderId="0" xfId="50" applyNumberFormat="1" applyFont="1" applyFill="1"/>
    <xf numFmtId="44" fontId="74" fillId="31" borderId="16" xfId="50" applyNumberFormat="1" applyFont="1" applyFill="1" applyBorder="1"/>
    <xf numFmtId="44" fontId="74" fillId="31" borderId="27" xfId="50" applyNumberFormat="1" applyFont="1" applyFill="1" applyBorder="1"/>
    <xf numFmtId="44" fontId="41" fillId="31" borderId="16" xfId="51" applyNumberFormat="1" applyFont="1" applyFill="1" applyBorder="1" applyAlignment="1">
      <alignment horizontal="center" vertical="center" wrapText="1"/>
    </xf>
    <xf numFmtId="44" fontId="73" fillId="31" borderId="16" xfId="50" applyNumberFormat="1" applyFill="1" applyBorder="1"/>
    <xf numFmtId="44" fontId="56" fillId="27" borderId="19" xfId="51" applyNumberFormat="1" applyFont="1" applyFill="1" applyBorder="1" applyAlignment="1">
      <alignment vertical="center" wrapText="1"/>
    </xf>
    <xf numFmtId="44" fontId="54" fillId="27" borderId="20" xfId="51" applyNumberFormat="1" applyFont="1" applyFill="1" applyBorder="1" applyAlignment="1">
      <alignment vertical="center" wrapText="1"/>
    </xf>
    <xf numFmtId="44" fontId="56" fillId="0" borderId="19" xfId="51" applyNumberFormat="1" applyFont="1" applyBorder="1" applyAlignment="1">
      <alignment vertical="center" wrapText="1"/>
    </xf>
    <xf numFmtId="44" fontId="41" fillId="22" borderId="30" xfId="51" applyNumberFormat="1" applyFont="1" applyFill="1" applyBorder="1" applyAlignment="1">
      <alignment horizontal="center" vertical="center" wrapText="1"/>
    </xf>
    <xf numFmtId="44" fontId="41" fillId="22" borderId="16" xfId="51" applyNumberFormat="1" applyFont="1" applyFill="1" applyBorder="1" applyAlignment="1">
      <alignment horizontal="center" vertical="center" wrapText="1"/>
    </xf>
    <xf numFmtId="44" fontId="3" fillId="0" borderId="0" xfId="0" applyNumberFormat="1" applyFont="1" applyAlignment="1">
      <alignment horizontal="left" vertical="top"/>
    </xf>
    <xf numFmtId="44" fontId="35" fillId="18" borderId="10" xfId="0" applyNumberFormat="1" applyFont="1" applyFill="1" applyBorder="1" applyAlignment="1">
      <alignment horizontal="center" vertical="center" wrapText="1"/>
    </xf>
    <xf numFmtId="44" fontId="33" fillId="25" borderId="10" xfId="0" applyNumberFormat="1" applyFont="1" applyFill="1" applyBorder="1" applyAlignment="1">
      <alignment vertical="center"/>
    </xf>
    <xf numFmtId="44" fontId="33" fillId="0" borderId="10" xfId="0" applyNumberFormat="1" applyFont="1" applyFill="1" applyBorder="1" applyAlignment="1">
      <alignment vertical="center"/>
    </xf>
    <xf numFmtId="44" fontId="33" fillId="17" borderId="10" xfId="0" applyNumberFormat="1" applyFont="1" applyFill="1" applyBorder="1" applyAlignment="1">
      <alignment vertical="center"/>
    </xf>
    <xf numFmtId="44" fontId="30" fillId="0" borderId="0" xfId="0" applyNumberFormat="1" applyFont="1" applyFill="1" applyBorder="1"/>
    <xf numFmtId="44" fontId="35" fillId="0" borderId="9" xfId="0" applyNumberFormat="1" applyFont="1" applyFill="1" applyBorder="1"/>
    <xf numFmtId="44" fontId="35" fillId="0" borderId="0" xfId="0" applyNumberFormat="1" applyFont="1" applyFill="1" applyBorder="1"/>
    <xf numFmtId="44" fontId="3" fillId="0" borderId="9" xfId="0" applyNumberFormat="1" applyFont="1" applyBorder="1" applyAlignment="1">
      <alignment horizontal="right"/>
    </xf>
    <xf numFmtId="44" fontId="7" fillId="0" borderId="0" xfId="0" applyNumberFormat="1" applyFont="1" applyFill="1" applyBorder="1"/>
    <xf numFmtId="44" fontId="2" fillId="0" borderId="0" xfId="0" applyNumberFormat="1" applyFont="1" applyFill="1" applyBorder="1"/>
    <xf numFmtId="44" fontId="3" fillId="31" borderId="0" xfId="0" applyNumberFormat="1" applyFont="1" applyFill="1" applyBorder="1" applyAlignment="1">
      <alignment horizontal="center"/>
    </xf>
    <xf numFmtId="44" fontId="3" fillId="31" borderId="9" xfId="0" applyNumberFormat="1" applyFont="1" applyFill="1" applyBorder="1" applyAlignment="1">
      <alignment horizontal="right"/>
    </xf>
    <xf numFmtId="44" fontId="3" fillId="0" borderId="0" xfId="0" applyNumberFormat="1" applyFont="1" applyFill="1" applyBorder="1" applyAlignment="1">
      <alignment horizontal="right"/>
    </xf>
    <xf numFmtId="44" fontId="35" fillId="31" borderId="0" xfId="47" applyNumberFormat="1" applyFont="1" applyFill="1"/>
    <xf numFmtId="44" fontId="35" fillId="31" borderId="9" xfId="47" applyNumberFormat="1" applyFont="1" applyFill="1" applyBorder="1"/>
    <xf numFmtId="44" fontId="35" fillId="0" borderId="0" xfId="47" applyNumberFormat="1" applyFont="1"/>
    <xf numFmtId="44" fontId="3" fillId="0" borderId="9" xfId="0" applyNumberFormat="1" applyFont="1" applyBorder="1" applyAlignment="1">
      <alignment wrapText="1"/>
    </xf>
    <xf numFmtId="44" fontId="35" fillId="0" borderId="0" xfId="47" applyNumberFormat="1" applyFont="1" applyBorder="1"/>
    <xf numFmtId="44" fontId="3" fillId="31" borderId="0" xfId="0" applyNumberFormat="1" applyFont="1" applyFill="1" applyBorder="1" applyAlignment="1">
      <alignment wrapText="1"/>
    </xf>
    <xf numFmtId="44" fontId="3" fillId="31" borderId="9" xfId="0" applyNumberFormat="1" applyFont="1" applyFill="1" applyBorder="1" applyAlignment="1">
      <alignment wrapText="1"/>
    </xf>
    <xf numFmtId="44" fontId="40" fillId="0" borderId="9" xfId="0" applyNumberFormat="1" applyFont="1" applyBorder="1" applyAlignment="1">
      <alignment wrapText="1"/>
    </xf>
    <xf numFmtId="44" fontId="40" fillId="31" borderId="9" xfId="0" applyNumberFormat="1" applyFont="1" applyFill="1" applyBorder="1" applyAlignment="1">
      <alignment wrapText="1"/>
    </xf>
    <xf numFmtId="44" fontId="3" fillId="0" borderId="9" xfId="0" applyNumberFormat="1" applyFont="1" applyFill="1" applyBorder="1" applyAlignment="1">
      <alignment horizontal="right"/>
    </xf>
    <xf numFmtId="44" fontId="3" fillId="0" borderId="0" xfId="47" applyNumberFormat="1" applyFont="1" applyFill="1" applyBorder="1" applyAlignment="1"/>
    <xf numFmtId="44" fontId="33" fillId="17" borderId="10" xfId="48" applyNumberFormat="1" applyFont="1" applyFill="1" applyBorder="1" applyAlignment="1">
      <alignment vertical="center"/>
    </xf>
    <xf numFmtId="44" fontId="9" fillId="0" borderId="0" xfId="48" applyNumberFormat="1" applyFont="1"/>
    <xf numFmtId="44" fontId="9" fillId="31" borderId="0" xfId="0" applyNumberFormat="1" applyFont="1" applyFill="1"/>
    <xf numFmtId="44" fontId="3" fillId="0" borderId="0" xfId="48" applyNumberFormat="1" applyFont="1" applyAlignment="1">
      <alignment horizontal="center"/>
    </xf>
    <xf numFmtId="44" fontId="3" fillId="0" borderId="0" xfId="48" applyNumberFormat="1" applyFont="1" applyAlignment="1">
      <alignment horizontal="right"/>
    </xf>
    <xf numFmtId="44" fontId="3" fillId="0" borderId="9" xfId="48" applyNumberFormat="1" applyFont="1" applyBorder="1" applyAlignment="1">
      <alignment horizontal="right"/>
    </xf>
    <xf numFmtId="44" fontId="44" fillId="0" borderId="9" xfId="48" applyNumberFormat="1" applyFont="1" applyFill="1" applyBorder="1"/>
    <xf numFmtId="44" fontId="35" fillId="0" borderId="0" xfId="48" applyNumberFormat="1" applyFont="1"/>
    <xf numFmtId="44" fontId="35" fillId="0" borderId="9" xfId="48" applyNumberFormat="1" applyFont="1" applyBorder="1"/>
    <xf numFmtId="44" fontId="33" fillId="17" borderId="8" xfId="48" applyNumberFormat="1" applyFont="1" applyFill="1" applyBorder="1" applyAlignment="1">
      <alignment vertical="center"/>
    </xf>
    <xf numFmtId="44" fontId="5" fillId="17" borderId="10" xfId="0" applyNumberFormat="1" applyFont="1" applyFill="1" applyBorder="1" applyAlignment="1">
      <alignment horizontal="center" vertical="center" wrapText="1"/>
    </xf>
    <xf numFmtId="44" fontId="5" fillId="0" borderId="0" xfId="0" applyNumberFormat="1" applyFont="1" applyFill="1" applyBorder="1" applyAlignment="1">
      <alignment horizontal="center" vertical="center" wrapText="1"/>
    </xf>
    <xf numFmtId="44" fontId="3" fillId="0" borderId="0" xfId="0" applyNumberFormat="1" applyFont="1" applyFill="1" applyAlignment="1">
      <alignment horizontal="right"/>
    </xf>
    <xf numFmtId="44" fontId="3" fillId="0" borderId="0" xfId="0" applyNumberFormat="1" applyFont="1" applyFill="1" applyBorder="1"/>
    <xf numFmtId="44" fontId="3" fillId="0" borderId="0" xfId="0" applyNumberFormat="1" applyFont="1" applyFill="1" applyBorder="1" applyAlignment="1">
      <alignment horizontal="right" wrapText="1"/>
    </xf>
    <xf numFmtId="44" fontId="46" fillId="26" borderId="10" xfId="37" applyNumberFormat="1" applyFont="1" applyFill="1" applyBorder="1" applyAlignment="1">
      <alignment horizontal="right" vertical="center"/>
    </xf>
    <xf numFmtId="44" fontId="30" fillId="0" borderId="0" xfId="0" applyNumberFormat="1" applyFont="1"/>
    <xf numFmtId="44" fontId="35" fillId="0" borderId="0" xfId="0" applyNumberFormat="1" applyFont="1"/>
    <xf numFmtId="44" fontId="35" fillId="0" borderId="9" xfId="0" applyNumberFormat="1" applyFont="1" applyBorder="1"/>
    <xf numFmtId="44" fontId="30" fillId="0" borderId="0" xfId="48" applyNumberFormat="1" applyFont="1"/>
    <xf numFmtId="44" fontId="9" fillId="0" borderId="0" xfId="0" applyNumberFormat="1" applyFont="1"/>
    <xf numFmtId="44" fontId="3" fillId="31" borderId="0" xfId="0" applyNumberFormat="1" applyFont="1" applyFill="1" applyAlignment="1">
      <alignment horizontal="center"/>
    </xf>
    <xf numFmtId="44" fontId="3" fillId="0" borderId="0" xfId="0" applyNumberFormat="1" applyFont="1" applyAlignment="1">
      <alignment horizontal="right"/>
    </xf>
    <xf numFmtId="44" fontId="3" fillId="31" borderId="0" xfId="0" applyNumberFormat="1" applyFont="1" applyFill="1" applyAlignment="1">
      <alignment wrapText="1"/>
    </xf>
    <xf numFmtId="44" fontId="3" fillId="0" borderId="0" xfId="47" applyNumberFormat="1" applyFont="1"/>
    <xf numFmtId="44" fontId="3" fillId="0" borderId="0" xfId="0" applyNumberFormat="1" applyFont="1" applyAlignment="1">
      <alignment horizontal="center"/>
    </xf>
    <xf numFmtId="44" fontId="35" fillId="0" borderId="0" xfId="0" applyNumberFormat="1" applyFont="1" applyAlignment="1">
      <alignment horizontal="right"/>
    </xf>
    <xf numFmtId="44" fontId="30" fillId="0" borderId="0" xfId="47" applyNumberFormat="1" applyFont="1"/>
    <xf numFmtId="44" fontId="3" fillId="31" borderId="0" xfId="47" applyNumberFormat="1" applyFont="1" applyFill="1"/>
    <xf numFmtId="44" fontId="40" fillId="0" borderId="0" xfId="0" applyNumberFormat="1" applyFont="1" applyAlignment="1">
      <alignment wrapText="1"/>
    </xf>
    <xf numFmtId="44" fontId="5" fillId="17" borderId="8" xfId="48" applyNumberFormat="1" applyFont="1" applyFill="1" applyBorder="1" applyAlignment="1">
      <alignment horizontal="center" vertical="center" wrapText="1"/>
    </xf>
    <xf numFmtId="44" fontId="5" fillId="0" borderId="0" xfId="48" applyNumberFormat="1" applyFont="1" applyFill="1" applyBorder="1" applyAlignment="1">
      <alignment horizontal="center" vertical="center" wrapText="1"/>
    </xf>
    <xf numFmtId="44" fontId="4" fillId="0" borderId="0" xfId="48" applyNumberFormat="1" applyFont="1"/>
    <xf numFmtId="44" fontId="44" fillId="0" borderId="9" xfId="48" applyNumberFormat="1" applyFont="1" applyBorder="1"/>
    <xf numFmtId="44" fontId="33" fillId="24" borderId="0" xfId="48" applyNumberFormat="1" applyFont="1" applyFill="1" applyAlignment="1">
      <alignment vertical="center"/>
    </xf>
    <xf numFmtId="44" fontId="5" fillId="17" borderId="10" xfId="48" applyNumberFormat="1" applyFont="1" applyFill="1" applyBorder="1" applyAlignment="1">
      <alignment vertical="center"/>
    </xf>
    <xf numFmtId="44" fontId="5" fillId="0" borderId="0" xfId="48" applyNumberFormat="1" applyFont="1" applyFill="1" applyBorder="1" applyAlignment="1">
      <alignment vertical="center"/>
    </xf>
    <xf numFmtId="44" fontId="3" fillId="0" borderId="0" xfId="0" applyNumberFormat="1" applyFont="1" applyAlignment="1">
      <alignment wrapText="1"/>
    </xf>
    <xf numFmtId="44" fontId="33" fillId="0" borderId="0" xfId="0" applyNumberFormat="1" applyFont="1" applyAlignment="1">
      <alignment vertical="center"/>
    </xf>
    <xf numFmtId="44" fontId="33" fillId="0" borderId="0" xfId="48" applyNumberFormat="1" applyFont="1" applyFill="1" applyBorder="1" applyAlignment="1">
      <alignment vertical="center"/>
    </xf>
    <xf numFmtId="44" fontId="33" fillId="0" borderId="0" xfId="0" applyNumberFormat="1" applyFont="1" applyFill="1" applyBorder="1" applyAlignment="1">
      <alignment vertical="center"/>
    </xf>
    <xf numFmtId="44" fontId="46" fillId="27" borderId="10" xfId="37" applyNumberFormat="1" applyFont="1" applyFill="1" applyBorder="1" applyAlignment="1">
      <alignment horizontal="right" vertical="center"/>
    </xf>
    <xf numFmtId="44" fontId="2" fillId="0" borderId="0" xfId="0" applyNumberFormat="1" applyFont="1" applyFill="1"/>
    <xf numFmtId="44" fontId="9" fillId="0" borderId="12" xfId="51" applyNumberFormat="1" applyFont="1" applyBorder="1" applyAlignment="1">
      <alignment horizontal="left" vertical="center" wrapText="1"/>
    </xf>
    <xf numFmtId="44" fontId="53" fillId="0" borderId="17" xfId="51" applyNumberFormat="1" applyFont="1" applyBorder="1" applyAlignment="1">
      <alignment horizontal="right" vertical="center" wrapText="1"/>
    </xf>
    <xf numFmtId="44" fontId="41" fillId="28" borderId="16" xfId="51" applyNumberFormat="1" applyFont="1" applyFill="1" applyBorder="1" applyAlignment="1">
      <alignment horizontal="center" vertical="center" wrapText="1"/>
    </xf>
    <xf numFmtId="44" fontId="40" fillId="24" borderId="21" xfId="51" applyNumberFormat="1" applyFont="1" applyFill="1" applyBorder="1" applyAlignment="1">
      <alignment wrapText="1"/>
    </xf>
    <xf numFmtId="44" fontId="55" fillId="0" borderId="0" xfId="51" applyNumberFormat="1" applyFont="1" applyAlignment="1">
      <alignment horizontal="right" vertical="center" wrapText="1"/>
    </xf>
    <xf numFmtId="0" fontId="35" fillId="18" borderId="11" xfId="0" applyNumberFormat="1" applyFont="1" applyFill="1" applyBorder="1" applyAlignment="1">
      <alignment horizontal="center" vertical="center" wrapText="1"/>
    </xf>
    <xf numFmtId="0" fontId="35" fillId="18" borderId="8" xfId="0" applyNumberFormat="1" applyFont="1" applyFill="1" applyBorder="1" applyAlignment="1">
      <alignment horizontal="center" vertical="center" wrapText="1"/>
    </xf>
    <xf numFmtId="0" fontId="3" fillId="0" borderId="0" xfId="0" applyFont="1" applyAlignment="1">
      <alignment horizontal="left" wrapText="1"/>
    </xf>
    <xf numFmtId="0" fontId="1" fillId="0" borderId="0" xfId="0" applyFont="1" applyAlignment="1">
      <alignment horizontal="left" wrapText="1"/>
    </xf>
    <xf numFmtId="0" fontId="3" fillId="0" borderId="9" xfId="0" applyFont="1" applyBorder="1" applyAlignment="1">
      <alignment horizontal="left" wrapText="1"/>
    </xf>
    <xf numFmtId="0" fontId="1" fillId="0" borderId="9" xfId="0" applyFont="1" applyBorder="1" applyAlignment="1">
      <alignment horizontal="left" wrapText="1"/>
    </xf>
    <xf numFmtId="16" fontId="52" fillId="0" borderId="47" xfId="51" applyNumberFormat="1" applyFont="1" applyBorder="1" applyAlignment="1">
      <alignment horizontal="left" vertical="top" wrapText="1"/>
    </xf>
    <xf numFmtId="16" fontId="52" fillId="0" borderId="48" xfId="51" applyNumberFormat="1" applyFont="1" applyBorder="1" applyAlignment="1">
      <alignment horizontal="left" vertical="top" wrapText="1"/>
    </xf>
    <xf numFmtId="16" fontId="52" fillId="0" borderId="49" xfId="51" applyNumberFormat="1" applyFont="1" applyBorder="1" applyAlignment="1">
      <alignment horizontal="left" vertical="top" wrapText="1"/>
    </xf>
    <xf numFmtId="16" fontId="52" fillId="0" borderId="50" xfId="51" applyNumberFormat="1" applyFont="1" applyBorder="1" applyAlignment="1">
      <alignment horizontal="left" vertical="top" wrapText="1"/>
    </xf>
    <xf numFmtId="0" fontId="53" fillId="0" borderId="11" xfId="51" applyFont="1" applyBorder="1" applyAlignment="1">
      <alignment horizontal="left" vertical="center" wrapText="1"/>
    </xf>
    <xf numFmtId="0" fontId="51" fillId="0" borderId="8" xfId="51" applyBorder="1" applyAlignment="1">
      <alignment vertical="center" wrapText="1"/>
    </xf>
    <xf numFmtId="0" fontId="51" fillId="0" borderId="10" xfId="51" applyBorder="1" applyAlignment="1">
      <alignment vertical="center" wrapText="1"/>
    </xf>
    <xf numFmtId="44" fontId="54" fillId="22" borderId="24" xfId="51" applyNumberFormat="1" applyFont="1" applyFill="1" applyBorder="1" applyAlignment="1">
      <alignment horizontal="right" vertical="center" wrapText="1"/>
    </xf>
    <xf numFmtId="44" fontId="54" fillId="22" borderId="20" xfId="51" applyNumberFormat="1" applyFont="1" applyFill="1" applyBorder="1" applyAlignment="1">
      <alignment horizontal="right" vertical="center" wrapText="1"/>
    </xf>
    <xf numFmtId="0" fontId="55" fillId="27" borderId="51" xfId="51" applyFont="1" applyFill="1" applyBorder="1" applyAlignment="1">
      <alignment horizontal="right" vertical="center" wrapText="1"/>
    </xf>
    <xf numFmtId="0" fontId="55" fillId="27" borderId="52" xfId="51" applyFont="1" applyFill="1" applyBorder="1" applyAlignment="1">
      <alignment horizontal="right" vertical="center" wrapText="1"/>
    </xf>
    <xf numFmtId="0" fontId="55" fillId="27" borderId="53" xfId="51" applyFont="1" applyFill="1" applyBorder="1" applyAlignment="1">
      <alignment horizontal="right" vertical="center" wrapText="1"/>
    </xf>
    <xf numFmtId="44" fontId="55" fillId="27" borderId="51" xfId="51" applyNumberFormat="1" applyFont="1" applyFill="1" applyBorder="1" applyAlignment="1">
      <alignment horizontal="right" vertical="center" wrapText="1"/>
    </xf>
    <xf numFmtId="44" fontId="55" fillId="27" borderId="54" xfId="51" applyNumberFormat="1" applyFont="1" applyFill="1" applyBorder="1" applyAlignment="1">
      <alignment horizontal="right" vertical="center" wrapText="1"/>
    </xf>
    <xf numFmtId="44" fontId="54" fillId="31" borderId="24" xfId="51" applyNumberFormat="1" applyFont="1" applyFill="1" applyBorder="1" applyAlignment="1">
      <alignment horizontal="right" vertical="center" wrapText="1"/>
    </xf>
    <xf numFmtId="44" fontId="54" fillId="31" borderId="20" xfId="51" applyNumberFormat="1" applyFont="1" applyFill="1" applyBorder="1" applyAlignment="1">
      <alignment horizontal="right" vertical="center" wrapText="1"/>
    </xf>
    <xf numFmtId="44" fontId="54" fillId="27" borderId="24" xfId="51" applyNumberFormat="1" applyFont="1" applyFill="1" applyBorder="1" applyAlignment="1">
      <alignment horizontal="right" vertical="center" wrapText="1"/>
    </xf>
    <xf numFmtId="44" fontId="54" fillId="27" borderId="20" xfId="51" applyNumberFormat="1" applyFont="1" applyFill="1" applyBorder="1" applyAlignment="1">
      <alignment horizontal="right" vertical="center" wrapText="1"/>
    </xf>
    <xf numFmtId="44" fontId="54" fillId="22" borderId="55" xfId="51" applyNumberFormat="1" applyFont="1" applyFill="1" applyBorder="1" applyAlignment="1">
      <alignment horizontal="right" vertical="center" wrapText="1"/>
    </xf>
    <xf numFmtId="44" fontId="55" fillId="0" borderId="19" xfId="51" applyNumberFormat="1" applyFont="1" applyBorder="1" applyAlignment="1">
      <alignment vertical="center"/>
    </xf>
    <xf numFmtId="44" fontId="55" fillId="0" borderId="20" xfId="51" applyNumberFormat="1" applyFont="1" applyBorder="1" applyAlignment="1">
      <alignment vertical="center"/>
    </xf>
    <xf numFmtId="44" fontId="53" fillId="0" borderId="24" xfId="51" applyNumberFormat="1" applyFont="1" applyBorder="1" applyAlignment="1">
      <alignment vertical="center"/>
    </xf>
    <xf numFmtId="44" fontId="53" fillId="0" borderId="20" xfId="51" applyNumberFormat="1" applyFont="1" applyBorder="1" applyAlignment="1">
      <alignment vertical="center"/>
    </xf>
    <xf numFmtId="44" fontId="55" fillId="22" borderId="24" xfId="51" applyNumberFormat="1" applyFont="1" applyFill="1" applyBorder="1" applyAlignment="1">
      <alignment horizontal="right" vertical="center"/>
    </xf>
    <xf numFmtId="44" fontId="55" fillId="22" borderId="20" xfId="51" applyNumberFormat="1" applyFont="1" applyFill="1" applyBorder="1" applyAlignment="1">
      <alignment horizontal="right" vertical="center"/>
    </xf>
    <xf numFmtId="0" fontId="55" fillId="22" borderId="51" xfId="51" applyFont="1" applyFill="1" applyBorder="1" applyAlignment="1">
      <alignment horizontal="right" vertical="center" wrapText="1"/>
    </xf>
    <xf numFmtId="0" fontId="51" fillId="0" borderId="52" xfId="51" applyBorder="1" applyAlignment="1">
      <alignment horizontal="right" vertical="center" wrapText="1"/>
    </xf>
    <xf numFmtId="0" fontId="51" fillId="0" borderId="53" xfId="51" applyBorder="1" applyAlignment="1">
      <alignment horizontal="right" vertical="center"/>
    </xf>
    <xf numFmtId="44" fontId="55" fillId="22" borderId="51" xfId="51" applyNumberFormat="1" applyFont="1" applyFill="1" applyBorder="1" applyAlignment="1">
      <alignment horizontal="right" vertical="center" wrapText="1"/>
    </xf>
    <xf numFmtId="44" fontId="55" fillId="22" borderId="54" xfId="51" applyNumberFormat="1" applyFont="1" applyFill="1" applyBorder="1" applyAlignment="1">
      <alignment horizontal="right" vertical="center" wrapText="1"/>
    </xf>
    <xf numFmtId="4" fontId="54" fillId="22" borderId="24" xfId="51" applyNumberFormat="1" applyFont="1" applyFill="1" applyBorder="1" applyAlignment="1">
      <alignment horizontal="right" vertical="center" wrapText="1"/>
    </xf>
    <xf numFmtId="4" fontId="54" fillId="22" borderId="19" xfId="51" applyNumberFormat="1" applyFont="1" applyFill="1" applyBorder="1" applyAlignment="1">
      <alignment horizontal="right" vertical="center" wrapText="1"/>
    </xf>
    <xf numFmtId="4" fontId="54" fillId="22" borderId="20" xfId="51" applyNumberFormat="1" applyFont="1" applyFill="1" applyBorder="1" applyAlignment="1">
      <alignment horizontal="right" vertical="center" wrapText="1"/>
    </xf>
    <xf numFmtId="0" fontId="51" fillId="27" borderId="52" xfId="51" applyFill="1" applyBorder="1" applyAlignment="1">
      <alignment horizontal="right" vertical="center" wrapText="1"/>
    </xf>
    <xf numFmtId="0" fontId="51" fillId="27" borderId="53" xfId="51" applyFill="1" applyBorder="1" applyAlignment="1">
      <alignment horizontal="right" vertical="center"/>
    </xf>
    <xf numFmtId="44" fontId="54" fillId="22" borderId="12" xfId="51" applyNumberFormat="1" applyFont="1" applyFill="1" applyBorder="1" applyAlignment="1">
      <alignment horizontal="right" vertical="center" wrapText="1"/>
    </xf>
    <xf numFmtId="44" fontId="54" fillId="22" borderId="56" xfId="51" applyNumberFormat="1" applyFont="1" applyFill="1" applyBorder="1" applyAlignment="1">
      <alignment horizontal="right" vertical="center" wrapText="1"/>
    </xf>
    <xf numFmtId="0" fontId="55" fillId="22" borderId="52" xfId="51" applyFont="1" applyFill="1" applyBorder="1" applyAlignment="1">
      <alignment horizontal="right" vertical="center" wrapText="1"/>
    </xf>
    <xf numFmtId="0" fontId="55" fillId="22" borderId="53" xfId="51" applyFont="1" applyFill="1" applyBorder="1" applyAlignment="1">
      <alignment horizontal="right" vertical="center" wrapText="1"/>
    </xf>
    <xf numFmtId="0" fontId="55" fillId="22" borderId="51" xfId="51" applyFont="1" applyFill="1" applyBorder="1" applyAlignment="1">
      <alignment horizontal="center" vertical="center" wrapText="1"/>
    </xf>
    <xf numFmtId="0" fontId="51" fillId="0" borderId="52" xfId="51" applyBorder="1" applyAlignment="1">
      <alignment horizontal="center" vertical="center" wrapText="1"/>
    </xf>
    <xf numFmtId="0" fontId="51" fillId="0" borderId="53" xfId="51" applyBorder="1" applyAlignment="1">
      <alignment vertical="center"/>
    </xf>
    <xf numFmtId="0" fontId="64" fillId="0" borderId="57" xfId="51" applyFont="1" applyBorder="1" applyAlignment="1">
      <alignment horizontal="left" vertical="center" wrapText="1"/>
    </xf>
    <xf numFmtId="0" fontId="64" fillId="0" borderId="58" xfId="51" applyFont="1" applyBorder="1" applyAlignment="1">
      <alignment horizontal="left" vertical="center" wrapText="1"/>
    </xf>
    <xf numFmtId="0" fontId="64" fillId="0" borderId="59" xfId="51" applyFont="1" applyBorder="1" applyAlignment="1">
      <alignment horizontal="left" vertical="center" wrapText="1"/>
    </xf>
    <xf numFmtId="165" fontId="55" fillId="0" borderId="19" xfId="51" applyNumberFormat="1" applyFont="1" applyBorder="1" applyAlignment="1">
      <alignment vertical="center"/>
    </xf>
    <xf numFmtId="165" fontId="55" fillId="0" borderId="20" xfId="51" applyNumberFormat="1" applyFont="1" applyBorder="1" applyAlignment="1">
      <alignment vertical="center"/>
    </xf>
    <xf numFmtId="16" fontId="65" fillId="0" borderId="47" xfId="51" applyNumberFormat="1" applyFont="1" applyBorder="1" applyAlignment="1">
      <alignment horizontal="left" wrapText="1"/>
    </xf>
    <xf numFmtId="16" fontId="65" fillId="0" borderId="48" xfId="51" applyNumberFormat="1" applyFont="1" applyBorder="1" applyAlignment="1">
      <alignment horizontal="left" wrapText="1"/>
    </xf>
    <xf numFmtId="16" fontId="65" fillId="0" borderId="49" xfId="51" applyNumberFormat="1" applyFont="1" applyBorder="1" applyAlignment="1">
      <alignment horizontal="left" wrapText="1"/>
    </xf>
    <xf numFmtId="16" fontId="65" fillId="0" borderId="50" xfId="51" applyNumberFormat="1" applyFont="1" applyBorder="1" applyAlignment="1">
      <alignment horizontal="left" wrapText="1"/>
    </xf>
    <xf numFmtId="0" fontId="54" fillId="0" borderId="60" xfId="51" applyFont="1" applyBorder="1" applyAlignment="1">
      <alignment horizontal="left" vertical="center" wrapText="1"/>
    </xf>
    <xf numFmtId="0" fontId="54" fillId="0" borderId="8" xfId="51" applyFont="1" applyBorder="1" applyAlignment="1">
      <alignment horizontal="left" vertical="center" wrapText="1"/>
    </xf>
    <xf numFmtId="0" fontId="54" fillId="0" borderId="10" xfId="51" applyFont="1" applyBorder="1" applyAlignment="1">
      <alignment horizontal="left" vertical="center" wrapText="1"/>
    </xf>
    <xf numFmtId="44" fontId="54" fillId="0" borderId="24" xfId="51" applyNumberFormat="1" applyFont="1" applyBorder="1" applyAlignment="1">
      <alignment horizontal="right" vertical="center" wrapText="1"/>
    </xf>
    <xf numFmtId="44" fontId="54" fillId="0" borderId="20" xfId="51" applyNumberFormat="1" applyFont="1" applyBorder="1" applyAlignment="1">
      <alignment horizontal="right" vertical="center" wrapText="1"/>
    </xf>
    <xf numFmtId="44" fontId="54" fillId="30" borderId="24" xfId="51" applyNumberFormat="1" applyFont="1" applyFill="1" applyBorder="1" applyAlignment="1">
      <alignment horizontal="right" vertical="center" wrapText="1"/>
    </xf>
    <xf numFmtId="44" fontId="54" fillId="30" borderId="20" xfId="51" applyNumberFormat="1" applyFont="1" applyFill="1" applyBorder="1" applyAlignment="1">
      <alignment horizontal="right" vertical="center" wrapText="1"/>
    </xf>
    <xf numFmtId="165" fontId="53" fillId="0" borderId="55" xfId="51" applyNumberFormat="1" applyFont="1" applyBorder="1" applyAlignment="1">
      <alignment horizontal="center" vertical="center"/>
    </xf>
    <xf numFmtId="165" fontId="53" fillId="0" borderId="56" xfId="51" applyNumberFormat="1" applyFont="1" applyBorder="1" applyAlignment="1">
      <alignment horizontal="center" vertical="center"/>
    </xf>
    <xf numFmtId="44" fontId="55" fillId="22" borderId="61" xfId="51" applyNumberFormat="1" applyFont="1" applyFill="1" applyBorder="1" applyAlignment="1">
      <alignment horizontal="right" vertical="center"/>
    </xf>
    <xf numFmtId="44" fontId="55" fillId="22" borderId="62" xfId="51" applyNumberFormat="1" applyFont="1" applyFill="1" applyBorder="1" applyAlignment="1">
      <alignment horizontal="right" vertical="center"/>
    </xf>
  </cellXfs>
  <cellStyles count="61">
    <cellStyle name="_1. PRIPREMNI RADOVI" xfId="1" xr:uid="{00000000-0005-0000-0000-000000000000}"/>
    <cellStyle name="_1. VERTIKALNA SIGN" xfId="2" xr:uid="{00000000-0005-0000-0000-000001000000}"/>
    <cellStyle name="_2. HORIZONTALNA SIGN" xfId="3" xr:uid="{00000000-0005-0000-0000-000002000000}"/>
    <cellStyle name="_2. ZEMLJANI RADOVI" xfId="4" xr:uid="{00000000-0005-0000-0000-000003000000}"/>
    <cellStyle name="_3. ODVODNJA" xfId="5" xr:uid="{00000000-0005-0000-0000-000004000000}"/>
    <cellStyle name="_4. KANALIZACIJA" xfId="6" xr:uid="{00000000-0005-0000-0000-000005000000}"/>
    <cellStyle name="_4. KOLNIČKA KONSTRUKCIJA" xfId="7" xr:uid="{00000000-0005-0000-0000-000006000000}"/>
    <cellStyle name="_5. VERTIKALNA SGN" xfId="8" xr:uid="{00000000-0005-0000-0000-000007000000}"/>
    <cellStyle name="_6. OSTALI RADOVI" xfId="9" xr:uid="{00000000-0005-0000-0000-000008000000}"/>
    <cellStyle name="_G. KANALIZACIJA" xfId="10" xr:uid="{00000000-0005-0000-0000-000009000000}"/>
    <cellStyle name="20% - Accent1" xfId="11" xr:uid="{00000000-0005-0000-0000-00000A000000}"/>
    <cellStyle name="20% - Accent2" xfId="12" xr:uid="{00000000-0005-0000-0000-00000B000000}"/>
    <cellStyle name="20% - Accent3" xfId="13" xr:uid="{00000000-0005-0000-0000-00000C000000}"/>
    <cellStyle name="20% - Accent4" xfId="14" xr:uid="{00000000-0005-0000-0000-00000D000000}"/>
    <cellStyle name="20% - Accent5" xfId="15" xr:uid="{00000000-0005-0000-0000-00000E000000}"/>
    <cellStyle name="20% - Accent6" xfId="16" xr:uid="{00000000-0005-0000-0000-00000F000000}"/>
    <cellStyle name="40% - Accent1" xfId="17" xr:uid="{00000000-0005-0000-0000-000010000000}"/>
    <cellStyle name="40% - Accent2" xfId="18" xr:uid="{00000000-0005-0000-0000-000011000000}"/>
    <cellStyle name="40% - Accent3" xfId="19" xr:uid="{00000000-0005-0000-0000-000012000000}"/>
    <cellStyle name="40% - Accent4" xfId="20" xr:uid="{00000000-0005-0000-0000-000013000000}"/>
    <cellStyle name="40% - Accent5" xfId="21" xr:uid="{00000000-0005-0000-0000-000014000000}"/>
    <cellStyle name="40% - Accent6" xfId="22" xr:uid="{00000000-0005-0000-0000-000015000000}"/>
    <cellStyle name="40% - Naglasak1" xfId="23" xr:uid="{00000000-0005-0000-0000-000016000000}"/>
    <cellStyle name="60% - Accent1" xfId="24" xr:uid="{00000000-0005-0000-0000-000017000000}"/>
    <cellStyle name="60% - Accent2" xfId="25" xr:uid="{00000000-0005-0000-0000-000018000000}"/>
    <cellStyle name="60% - Accent3" xfId="26" xr:uid="{00000000-0005-0000-0000-000019000000}"/>
    <cellStyle name="60% - Accent4" xfId="27" xr:uid="{00000000-0005-0000-0000-00001A000000}"/>
    <cellStyle name="60% - Accent5" xfId="28" xr:uid="{00000000-0005-0000-0000-00001B000000}"/>
    <cellStyle name="60% - Accent6" xfId="29" xr:uid="{00000000-0005-0000-0000-00001C000000}"/>
    <cellStyle name="Accent1" xfId="30" xr:uid="{00000000-0005-0000-0000-00001D000000}"/>
    <cellStyle name="Accent2" xfId="31" xr:uid="{00000000-0005-0000-0000-00001E000000}"/>
    <cellStyle name="Accent3" xfId="32" xr:uid="{00000000-0005-0000-0000-00001F000000}"/>
    <cellStyle name="Accent4" xfId="33" xr:uid="{00000000-0005-0000-0000-000020000000}"/>
    <cellStyle name="Accent5" xfId="34" xr:uid="{00000000-0005-0000-0000-000021000000}"/>
    <cellStyle name="Accent6" xfId="35" xr:uid="{00000000-0005-0000-0000-000022000000}"/>
    <cellStyle name="Bad" xfId="37" xr:uid="{00000000-0005-0000-0000-000023000000}"/>
    <cellStyle name="Calculation" xfId="36" xr:uid="{00000000-0005-0000-0000-000024000000}"/>
    <cellStyle name="Check Cell" xfId="53" xr:uid="{00000000-0005-0000-0000-000025000000}"/>
    <cellStyle name="Comma" xfId="59" builtinId="3"/>
    <cellStyle name="Explanatory Text" xfId="56" xr:uid="{00000000-0005-0000-0000-000026000000}"/>
    <cellStyle name="Heading 1" xfId="38" xr:uid="{00000000-0005-0000-0000-000027000000}"/>
    <cellStyle name="Heading 2" xfId="39" xr:uid="{00000000-0005-0000-0000-000028000000}"/>
    <cellStyle name="Heading 3" xfId="40" xr:uid="{00000000-0005-0000-0000-000029000000}"/>
    <cellStyle name="Heading 4" xfId="41" xr:uid="{00000000-0005-0000-0000-00002A000000}"/>
    <cellStyle name="Input" xfId="58" xr:uid="{00000000-0005-0000-0000-00002B000000}"/>
    <cellStyle name="Linked Cell" xfId="52" xr:uid="{00000000-0005-0000-0000-00002C000000}"/>
    <cellStyle name="Neutral" xfId="42" xr:uid="{00000000-0005-0000-0000-00002D000000}"/>
    <cellStyle name="Normal" xfId="0" builtinId="0"/>
    <cellStyle name="Normal 2" xfId="43" xr:uid="{00000000-0005-0000-0000-00002E000000}"/>
    <cellStyle name="Normal 2 2 2" xfId="44" xr:uid="{00000000-0005-0000-0000-00002F000000}"/>
    <cellStyle name="Normal 2 81 2" xfId="45" xr:uid="{00000000-0005-0000-0000-000030000000}"/>
    <cellStyle name="Normal 3" xfId="46" xr:uid="{00000000-0005-0000-0000-000031000000}"/>
    <cellStyle name="Normalno 2" xfId="47" xr:uid="{00000000-0005-0000-0000-000033000000}"/>
    <cellStyle name="Normalno 3" xfId="48" xr:uid="{00000000-0005-0000-0000-000034000000}"/>
    <cellStyle name="Normalno 3 2" xfId="49" xr:uid="{00000000-0005-0000-0000-000035000000}"/>
    <cellStyle name="Normalno 3 3" xfId="50" xr:uid="{00000000-0005-0000-0000-000036000000}"/>
    <cellStyle name="Normalno 4" xfId="51" xr:uid="{00000000-0005-0000-0000-000037000000}"/>
    <cellStyle name="Stil 1" xfId="54" xr:uid="{00000000-0005-0000-0000-000038000000}"/>
    <cellStyle name="Style 1" xfId="55" xr:uid="{00000000-0005-0000-0000-000039000000}"/>
    <cellStyle name="Total" xfId="57" xr:uid="{00000000-0005-0000-0000-00003A000000}"/>
    <cellStyle name="Zarez 2" xfId="60" xr:uid="{00000000-0005-0000-0000-00003C000000}"/>
  </cellStyles>
  <dxfs count="7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usernames" Target="revisions/userNames1.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5</xdr:row>
      <xdr:rowOff>152400</xdr:rowOff>
    </xdr:from>
    <xdr:to>
      <xdr:col>8</xdr:col>
      <xdr:colOff>314325</xdr:colOff>
      <xdr:row>6</xdr:row>
      <xdr:rowOff>285750</xdr:rowOff>
    </xdr:to>
    <xdr:sp macro="" textlink="">
      <xdr:nvSpPr>
        <xdr:cNvPr id="2081" name="AutoShape 516" descr="Slikovni rezultat za WV-SFV481">
          <a:extLst>
            <a:ext uri="{FF2B5EF4-FFF2-40B4-BE49-F238E27FC236}">
              <a16:creationId xmlns:a16="http://schemas.microsoft.com/office/drawing/2014/main" id="{4C4DE7FA-CF1A-4075-BF9B-6DA452D4998B}"/>
            </a:ext>
          </a:extLst>
        </xdr:cNvPr>
        <xdr:cNvSpPr>
          <a:spLocks noChangeAspect="1" noChangeArrowheads="1"/>
        </xdr:cNvSpPr>
      </xdr:nvSpPr>
      <xdr:spPr bwMode="auto">
        <a:xfrm>
          <a:off x="6686550" y="2095500"/>
          <a:ext cx="314325" cy="399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314325</xdr:colOff>
      <xdr:row>7</xdr:row>
      <xdr:rowOff>142875</xdr:rowOff>
    </xdr:to>
    <xdr:sp macro="" textlink="">
      <xdr:nvSpPr>
        <xdr:cNvPr id="2082" name="AutoShape 516" descr="Slikovni rezultat za WV-SFV481">
          <a:extLst>
            <a:ext uri="{FF2B5EF4-FFF2-40B4-BE49-F238E27FC236}">
              <a16:creationId xmlns:a16="http://schemas.microsoft.com/office/drawing/2014/main" id="{97DC2B1B-7105-43A2-B612-F2BA3D055906}"/>
            </a:ext>
          </a:extLst>
        </xdr:cNvPr>
        <xdr:cNvSpPr>
          <a:spLocks noChangeAspect="1" noChangeArrowheads="1"/>
        </xdr:cNvSpPr>
      </xdr:nvSpPr>
      <xdr:spPr bwMode="auto">
        <a:xfrm>
          <a:off x="6686550" y="5800725"/>
          <a:ext cx="3143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xdr:row>
      <xdr:rowOff>0</xdr:rowOff>
    </xdr:from>
    <xdr:to>
      <xdr:col>8</xdr:col>
      <xdr:colOff>314325</xdr:colOff>
      <xdr:row>9</xdr:row>
      <xdr:rowOff>152400</xdr:rowOff>
    </xdr:to>
    <xdr:sp macro="" textlink="">
      <xdr:nvSpPr>
        <xdr:cNvPr id="2083" name="AutoShape 516" descr="Slikovni rezultat za WV-SFV481">
          <a:extLst>
            <a:ext uri="{FF2B5EF4-FFF2-40B4-BE49-F238E27FC236}">
              <a16:creationId xmlns:a16="http://schemas.microsoft.com/office/drawing/2014/main" id="{93944EE1-BD58-4DFF-8E51-B102DACA5B79}"/>
            </a:ext>
          </a:extLst>
        </xdr:cNvPr>
        <xdr:cNvSpPr>
          <a:spLocks noChangeAspect="1" noChangeArrowheads="1"/>
        </xdr:cNvSpPr>
      </xdr:nvSpPr>
      <xdr:spPr bwMode="auto">
        <a:xfrm>
          <a:off x="6686550" y="10229850"/>
          <a:ext cx="314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7</xdr:row>
      <xdr:rowOff>0</xdr:rowOff>
    </xdr:from>
    <xdr:to>
      <xdr:col>8</xdr:col>
      <xdr:colOff>314325</xdr:colOff>
      <xdr:row>8</xdr:row>
      <xdr:rowOff>152400</xdr:rowOff>
    </xdr:to>
    <xdr:sp macro="" textlink="">
      <xdr:nvSpPr>
        <xdr:cNvPr id="2084" name="AutoShape 516" descr="Slikovni rezultat za WV-SFV481">
          <a:extLst>
            <a:ext uri="{FF2B5EF4-FFF2-40B4-BE49-F238E27FC236}">
              <a16:creationId xmlns:a16="http://schemas.microsoft.com/office/drawing/2014/main" id="{B8C3606C-E660-4659-84FA-3F365AD4E32B}"/>
            </a:ext>
          </a:extLst>
        </xdr:cNvPr>
        <xdr:cNvSpPr>
          <a:spLocks noChangeAspect="1" noChangeArrowheads="1"/>
        </xdr:cNvSpPr>
      </xdr:nvSpPr>
      <xdr:spPr bwMode="auto">
        <a:xfrm>
          <a:off x="6686550" y="9658350"/>
          <a:ext cx="314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11293" name="AutoShape 516" descr="Slikovni rezultat za WV-SFV481">
          <a:extLst>
            <a:ext uri="{FF2B5EF4-FFF2-40B4-BE49-F238E27FC236}">
              <a16:creationId xmlns:a16="http://schemas.microsoft.com/office/drawing/2014/main" id="{33C395A0-E13E-4B32-A535-C80F1027F67E}"/>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11</xdr:row>
      <xdr:rowOff>180975</xdr:rowOff>
    </xdr:to>
    <xdr:sp macro="" textlink="">
      <xdr:nvSpPr>
        <xdr:cNvPr id="11294" name="AutoShape 516" descr="Slikovni rezultat za WV-SFV481">
          <a:extLst>
            <a:ext uri="{FF2B5EF4-FFF2-40B4-BE49-F238E27FC236}">
              <a16:creationId xmlns:a16="http://schemas.microsoft.com/office/drawing/2014/main" id="{759C361C-0971-4CC3-97D4-E0A5616211B0}"/>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1295" name="AutoShape 516" descr="Slikovni rezultat za WV-SFV481">
          <a:extLst>
            <a:ext uri="{FF2B5EF4-FFF2-40B4-BE49-F238E27FC236}">
              <a16:creationId xmlns:a16="http://schemas.microsoft.com/office/drawing/2014/main" id="{60E909D1-B621-4617-A838-7ED8F0C114BF}"/>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1296" name="AutoShape 516" descr="Slikovni rezultat za WV-SFV481">
          <a:extLst>
            <a:ext uri="{FF2B5EF4-FFF2-40B4-BE49-F238E27FC236}">
              <a16:creationId xmlns:a16="http://schemas.microsoft.com/office/drawing/2014/main" id="{6CF7A498-3EAB-4D3E-90A1-F43D7EE23ED9}"/>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219075</xdr:colOff>
      <xdr:row>14</xdr:row>
      <xdr:rowOff>180975</xdr:rowOff>
    </xdr:to>
    <xdr:sp macro="" textlink="">
      <xdr:nvSpPr>
        <xdr:cNvPr id="12317" name="AutoShape 516" descr="Slikovni rezultat za WV-SFV481">
          <a:extLst>
            <a:ext uri="{FF2B5EF4-FFF2-40B4-BE49-F238E27FC236}">
              <a16:creationId xmlns:a16="http://schemas.microsoft.com/office/drawing/2014/main" id="{6032F861-D15D-425C-9841-42DDE5850729}"/>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14</xdr:row>
      <xdr:rowOff>180975</xdr:rowOff>
    </xdr:to>
    <xdr:sp macro="" textlink="">
      <xdr:nvSpPr>
        <xdr:cNvPr id="12318" name="AutoShape 516" descr="Slikovni rezultat za WV-SFV481">
          <a:extLst>
            <a:ext uri="{FF2B5EF4-FFF2-40B4-BE49-F238E27FC236}">
              <a16:creationId xmlns:a16="http://schemas.microsoft.com/office/drawing/2014/main" id="{46D16F2D-2E44-4D3F-B93B-64ABD342891F}"/>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2319" name="AutoShape 516" descr="Slikovni rezultat za WV-SFV481">
          <a:extLst>
            <a:ext uri="{FF2B5EF4-FFF2-40B4-BE49-F238E27FC236}">
              <a16:creationId xmlns:a16="http://schemas.microsoft.com/office/drawing/2014/main" id="{BC208A4E-106A-4082-9BAC-EC3947161FD3}"/>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2320" name="AutoShape 516" descr="Slikovni rezultat za WV-SFV481">
          <a:extLst>
            <a:ext uri="{FF2B5EF4-FFF2-40B4-BE49-F238E27FC236}">
              <a16:creationId xmlns:a16="http://schemas.microsoft.com/office/drawing/2014/main" id="{25E80F28-625A-403E-BD74-15520566C8B8}"/>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13341" name="AutoShape 516" descr="Slikovni rezultat za WV-SFV481">
          <a:extLst>
            <a:ext uri="{FF2B5EF4-FFF2-40B4-BE49-F238E27FC236}">
              <a16:creationId xmlns:a16="http://schemas.microsoft.com/office/drawing/2014/main" id="{943D2580-CF99-460A-B4BB-26C2EE240F1A}"/>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11</xdr:row>
      <xdr:rowOff>180975</xdr:rowOff>
    </xdr:to>
    <xdr:sp macro="" textlink="">
      <xdr:nvSpPr>
        <xdr:cNvPr id="13342" name="AutoShape 516" descr="Slikovni rezultat za WV-SFV481">
          <a:extLst>
            <a:ext uri="{FF2B5EF4-FFF2-40B4-BE49-F238E27FC236}">
              <a16:creationId xmlns:a16="http://schemas.microsoft.com/office/drawing/2014/main" id="{C0C68C43-30E5-4E64-89B1-A859ED9B26A7}"/>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3343" name="AutoShape 516" descr="Slikovni rezultat za WV-SFV481">
          <a:extLst>
            <a:ext uri="{FF2B5EF4-FFF2-40B4-BE49-F238E27FC236}">
              <a16:creationId xmlns:a16="http://schemas.microsoft.com/office/drawing/2014/main" id="{3998515E-650A-4082-8A17-E3EC55F96A15}"/>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3344" name="AutoShape 516" descr="Slikovni rezultat za WV-SFV481">
          <a:extLst>
            <a:ext uri="{FF2B5EF4-FFF2-40B4-BE49-F238E27FC236}">
              <a16:creationId xmlns:a16="http://schemas.microsoft.com/office/drawing/2014/main" id="{5FC6FACF-8980-4B4C-9D84-308967091BE1}"/>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219075</xdr:colOff>
      <xdr:row>14</xdr:row>
      <xdr:rowOff>180975</xdr:rowOff>
    </xdr:to>
    <xdr:sp macro="" textlink="">
      <xdr:nvSpPr>
        <xdr:cNvPr id="14365" name="AutoShape 516" descr="Slikovni rezultat za WV-SFV481">
          <a:extLst>
            <a:ext uri="{FF2B5EF4-FFF2-40B4-BE49-F238E27FC236}">
              <a16:creationId xmlns:a16="http://schemas.microsoft.com/office/drawing/2014/main" id="{FCF9F68B-E86C-42CB-ABA4-CE2EAFE505E9}"/>
            </a:ext>
          </a:extLst>
        </xdr:cNvPr>
        <xdr:cNvSpPr>
          <a:spLocks noChangeAspect="1" noChangeArrowheads="1"/>
        </xdr:cNvSpPr>
      </xdr:nvSpPr>
      <xdr:spPr bwMode="auto">
        <a:xfrm>
          <a:off x="67246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14</xdr:row>
      <xdr:rowOff>180975</xdr:rowOff>
    </xdr:to>
    <xdr:sp macro="" textlink="">
      <xdr:nvSpPr>
        <xdr:cNvPr id="14366" name="AutoShape 516" descr="Slikovni rezultat za WV-SFV481">
          <a:extLst>
            <a:ext uri="{FF2B5EF4-FFF2-40B4-BE49-F238E27FC236}">
              <a16:creationId xmlns:a16="http://schemas.microsoft.com/office/drawing/2014/main" id="{CFF472BD-72A4-4929-8935-0C6A372929EA}"/>
            </a:ext>
          </a:extLst>
        </xdr:cNvPr>
        <xdr:cNvSpPr>
          <a:spLocks noChangeAspect="1" noChangeArrowheads="1"/>
        </xdr:cNvSpPr>
      </xdr:nvSpPr>
      <xdr:spPr bwMode="auto">
        <a:xfrm>
          <a:off x="67246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4367" name="AutoShape 516" descr="Slikovni rezultat za WV-SFV481">
          <a:extLst>
            <a:ext uri="{FF2B5EF4-FFF2-40B4-BE49-F238E27FC236}">
              <a16:creationId xmlns:a16="http://schemas.microsoft.com/office/drawing/2014/main" id="{704F8E8E-F2C4-4756-84D6-521B128EF6FD}"/>
            </a:ext>
          </a:extLst>
        </xdr:cNvPr>
        <xdr:cNvSpPr>
          <a:spLocks noChangeAspect="1" noChangeArrowheads="1"/>
        </xdr:cNvSpPr>
      </xdr:nvSpPr>
      <xdr:spPr bwMode="auto">
        <a:xfrm>
          <a:off x="67246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4368" name="AutoShape 516" descr="Slikovni rezultat za WV-SFV481">
          <a:extLst>
            <a:ext uri="{FF2B5EF4-FFF2-40B4-BE49-F238E27FC236}">
              <a16:creationId xmlns:a16="http://schemas.microsoft.com/office/drawing/2014/main" id="{19929B94-33B0-4E35-8729-20A42F8B410A}"/>
            </a:ext>
          </a:extLst>
        </xdr:cNvPr>
        <xdr:cNvSpPr>
          <a:spLocks noChangeAspect="1" noChangeArrowheads="1"/>
        </xdr:cNvSpPr>
      </xdr:nvSpPr>
      <xdr:spPr bwMode="auto">
        <a:xfrm>
          <a:off x="67246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15389" name="AutoShape 516" descr="Slikovni rezultat za WV-SFV481">
          <a:extLst>
            <a:ext uri="{FF2B5EF4-FFF2-40B4-BE49-F238E27FC236}">
              <a16:creationId xmlns:a16="http://schemas.microsoft.com/office/drawing/2014/main" id="{BF4994E7-E8FE-4E36-8960-F1A1CCD1BA46}"/>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11</xdr:row>
      <xdr:rowOff>180975</xdr:rowOff>
    </xdr:to>
    <xdr:sp macro="" textlink="">
      <xdr:nvSpPr>
        <xdr:cNvPr id="15390" name="AutoShape 516" descr="Slikovni rezultat za WV-SFV481">
          <a:extLst>
            <a:ext uri="{FF2B5EF4-FFF2-40B4-BE49-F238E27FC236}">
              <a16:creationId xmlns:a16="http://schemas.microsoft.com/office/drawing/2014/main" id="{ED71B65F-0CCE-4F79-901B-8A74B2E11B49}"/>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5391" name="AutoShape 516" descr="Slikovni rezultat za WV-SFV481">
          <a:extLst>
            <a:ext uri="{FF2B5EF4-FFF2-40B4-BE49-F238E27FC236}">
              <a16:creationId xmlns:a16="http://schemas.microsoft.com/office/drawing/2014/main" id="{8A3CDAF5-449D-4D1F-ADD6-45203BB35928}"/>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5392" name="AutoShape 516" descr="Slikovni rezultat za WV-SFV481">
          <a:extLst>
            <a:ext uri="{FF2B5EF4-FFF2-40B4-BE49-F238E27FC236}">
              <a16:creationId xmlns:a16="http://schemas.microsoft.com/office/drawing/2014/main" id="{97F8CD61-A205-4D3A-B1F6-DDA1089F43B1}"/>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16413" name="AutoShape 516" descr="Slikovni rezultat za WV-SFV481">
          <a:extLst>
            <a:ext uri="{FF2B5EF4-FFF2-40B4-BE49-F238E27FC236}">
              <a16:creationId xmlns:a16="http://schemas.microsoft.com/office/drawing/2014/main" id="{ABF091BF-3263-4CA4-AA14-6B827EE311DC}"/>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6414" name="AutoShape 516" descr="Slikovni rezultat za WV-SFV481">
          <a:extLst>
            <a:ext uri="{FF2B5EF4-FFF2-40B4-BE49-F238E27FC236}">
              <a16:creationId xmlns:a16="http://schemas.microsoft.com/office/drawing/2014/main" id="{DECAA698-903F-4EF9-9870-516B62057141}"/>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6415" name="AutoShape 516" descr="Slikovni rezultat za WV-SFV481">
          <a:extLst>
            <a:ext uri="{FF2B5EF4-FFF2-40B4-BE49-F238E27FC236}">
              <a16:creationId xmlns:a16="http://schemas.microsoft.com/office/drawing/2014/main" id="{F7F0E75A-81CE-4AAB-A01F-C8F5F98022FF}"/>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6416" name="AutoShape 516" descr="Slikovni rezultat za WV-SFV481">
          <a:extLst>
            <a:ext uri="{FF2B5EF4-FFF2-40B4-BE49-F238E27FC236}">
              <a16:creationId xmlns:a16="http://schemas.microsoft.com/office/drawing/2014/main" id="{80189752-3B1B-4869-AD6A-13030C11CB75}"/>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219075</xdr:colOff>
      <xdr:row>14</xdr:row>
      <xdr:rowOff>180975</xdr:rowOff>
    </xdr:to>
    <xdr:sp macro="" textlink="">
      <xdr:nvSpPr>
        <xdr:cNvPr id="17437" name="AutoShape 516" descr="Slikovni rezultat za WV-SFV481">
          <a:extLst>
            <a:ext uri="{FF2B5EF4-FFF2-40B4-BE49-F238E27FC236}">
              <a16:creationId xmlns:a16="http://schemas.microsoft.com/office/drawing/2014/main" id="{27CD6E97-970A-4F2C-A01B-472CAF67C7EA}"/>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7438" name="AutoShape 516" descr="Slikovni rezultat za WV-SFV481">
          <a:extLst>
            <a:ext uri="{FF2B5EF4-FFF2-40B4-BE49-F238E27FC236}">
              <a16:creationId xmlns:a16="http://schemas.microsoft.com/office/drawing/2014/main" id="{DFC28EB0-117E-4646-9835-301E6A194BE7}"/>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7439" name="AutoShape 516" descr="Slikovni rezultat za WV-SFV481">
          <a:extLst>
            <a:ext uri="{FF2B5EF4-FFF2-40B4-BE49-F238E27FC236}">
              <a16:creationId xmlns:a16="http://schemas.microsoft.com/office/drawing/2014/main" id="{D8746541-418A-40B7-8521-AD5E9E2A6B35}"/>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7440" name="AutoShape 516" descr="Slikovni rezultat za WV-SFV481">
          <a:extLst>
            <a:ext uri="{FF2B5EF4-FFF2-40B4-BE49-F238E27FC236}">
              <a16:creationId xmlns:a16="http://schemas.microsoft.com/office/drawing/2014/main" id="{4B8B7255-E769-43D0-AA37-CCBE49190CD8}"/>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18461" name="AutoShape 516" descr="Slikovni rezultat za WV-SFV481">
          <a:extLst>
            <a:ext uri="{FF2B5EF4-FFF2-40B4-BE49-F238E27FC236}">
              <a16:creationId xmlns:a16="http://schemas.microsoft.com/office/drawing/2014/main" id="{3A39508C-05CE-4413-B301-848A6E77D0F8}"/>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8462" name="AutoShape 516" descr="Slikovni rezultat za WV-SFV481">
          <a:extLst>
            <a:ext uri="{FF2B5EF4-FFF2-40B4-BE49-F238E27FC236}">
              <a16:creationId xmlns:a16="http://schemas.microsoft.com/office/drawing/2014/main" id="{D5EE8A7F-E3A8-44A4-A745-E6E9DE57E322}"/>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8463" name="AutoShape 516" descr="Slikovni rezultat za WV-SFV481">
          <a:extLst>
            <a:ext uri="{FF2B5EF4-FFF2-40B4-BE49-F238E27FC236}">
              <a16:creationId xmlns:a16="http://schemas.microsoft.com/office/drawing/2014/main" id="{D8D89F87-DC01-4E73-B94B-1E30F7CC0E39}"/>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8464" name="AutoShape 516" descr="Slikovni rezultat za WV-SFV481">
          <a:extLst>
            <a:ext uri="{FF2B5EF4-FFF2-40B4-BE49-F238E27FC236}">
              <a16:creationId xmlns:a16="http://schemas.microsoft.com/office/drawing/2014/main" id="{65E1315F-E5AA-428B-BFF9-34F531CE1D21}"/>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219075</xdr:colOff>
      <xdr:row>14</xdr:row>
      <xdr:rowOff>180975</xdr:rowOff>
    </xdr:to>
    <xdr:sp macro="" textlink="">
      <xdr:nvSpPr>
        <xdr:cNvPr id="19485" name="AutoShape 516" descr="Slikovni rezultat za WV-SFV481">
          <a:extLst>
            <a:ext uri="{FF2B5EF4-FFF2-40B4-BE49-F238E27FC236}">
              <a16:creationId xmlns:a16="http://schemas.microsoft.com/office/drawing/2014/main" id="{327C8659-49D6-4F4A-A0F0-4BF814FB90F1}"/>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14</xdr:row>
      <xdr:rowOff>180975</xdr:rowOff>
    </xdr:to>
    <xdr:sp macro="" textlink="">
      <xdr:nvSpPr>
        <xdr:cNvPr id="19486" name="AutoShape 516" descr="Slikovni rezultat za WV-SFV481">
          <a:extLst>
            <a:ext uri="{FF2B5EF4-FFF2-40B4-BE49-F238E27FC236}">
              <a16:creationId xmlns:a16="http://schemas.microsoft.com/office/drawing/2014/main" id="{B10A1B75-EBEC-48A6-A83F-97FADD271DF3}"/>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9487" name="AutoShape 516" descr="Slikovni rezultat za WV-SFV481">
          <a:extLst>
            <a:ext uri="{FF2B5EF4-FFF2-40B4-BE49-F238E27FC236}">
              <a16:creationId xmlns:a16="http://schemas.microsoft.com/office/drawing/2014/main" id="{B23946F7-1A8F-4C87-9AA3-C9F59054848E}"/>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19488" name="AutoShape 516" descr="Slikovni rezultat za WV-SFV481">
          <a:extLst>
            <a:ext uri="{FF2B5EF4-FFF2-40B4-BE49-F238E27FC236}">
              <a16:creationId xmlns:a16="http://schemas.microsoft.com/office/drawing/2014/main" id="{E849BBC2-CB0D-4201-968E-BA2E796BB548}"/>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20509" name="AutoShape 516" descr="Slikovni rezultat za WV-SFV481">
          <a:extLst>
            <a:ext uri="{FF2B5EF4-FFF2-40B4-BE49-F238E27FC236}">
              <a16:creationId xmlns:a16="http://schemas.microsoft.com/office/drawing/2014/main" id="{486D36F1-0D23-4E63-99DA-962E36294778}"/>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11</xdr:row>
      <xdr:rowOff>180975</xdr:rowOff>
    </xdr:to>
    <xdr:sp macro="" textlink="">
      <xdr:nvSpPr>
        <xdr:cNvPr id="20510" name="AutoShape 516" descr="Slikovni rezultat za WV-SFV481">
          <a:extLst>
            <a:ext uri="{FF2B5EF4-FFF2-40B4-BE49-F238E27FC236}">
              <a16:creationId xmlns:a16="http://schemas.microsoft.com/office/drawing/2014/main" id="{3001D162-64C7-46CC-8F24-10630436197F}"/>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20511" name="AutoShape 516" descr="Slikovni rezultat za WV-SFV481">
          <a:extLst>
            <a:ext uri="{FF2B5EF4-FFF2-40B4-BE49-F238E27FC236}">
              <a16:creationId xmlns:a16="http://schemas.microsoft.com/office/drawing/2014/main" id="{AAA04AB0-F022-4C2A-9BAE-B442247EB375}"/>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20512" name="AutoShape 516" descr="Slikovni rezultat za WV-SFV481">
          <a:extLst>
            <a:ext uri="{FF2B5EF4-FFF2-40B4-BE49-F238E27FC236}">
              <a16:creationId xmlns:a16="http://schemas.microsoft.com/office/drawing/2014/main" id="{094EE39B-2F0F-49A7-B2E7-1F831E3538FD}"/>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8</xdr:col>
      <xdr:colOff>314325</xdr:colOff>
      <xdr:row>6</xdr:row>
      <xdr:rowOff>142875</xdr:rowOff>
    </xdr:to>
    <xdr:sp macro="" textlink="">
      <xdr:nvSpPr>
        <xdr:cNvPr id="3105" name="AutoShape 516" descr="Slikovni rezultat za WV-SFV481">
          <a:extLst>
            <a:ext uri="{FF2B5EF4-FFF2-40B4-BE49-F238E27FC236}">
              <a16:creationId xmlns:a16="http://schemas.microsoft.com/office/drawing/2014/main" id="{93B3C910-90EA-4096-BB14-0AA25B866676}"/>
            </a:ext>
          </a:extLst>
        </xdr:cNvPr>
        <xdr:cNvSpPr>
          <a:spLocks noChangeAspect="1" noChangeArrowheads="1"/>
        </xdr:cNvSpPr>
      </xdr:nvSpPr>
      <xdr:spPr bwMode="auto">
        <a:xfrm>
          <a:off x="6686550" y="1943100"/>
          <a:ext cx="314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31</xdr:row>
      <xdr:rowOff>0</xdr:rowOff>
    </xdr:from>
    <xdr:to>
      <xdr:col>8</xdr:col>
      <xdr:colOff>314325</xdr:colOff>
      <xdr:row>32</xdr:row>
      <xdr:rowOff>142875</xdr:rowOff>
    </xdr:to>
    <xdr:sp macro="" textlink="">
      <xdr:nvSpPr>
        <xdr:cNvPr id="3106" name="AutoShape 516" descr="Slikovni rezultat za WV-SFV481">
          <a:extLst>
            <a:ext uri="{FF2B5EF4-FFF2-40B4-BE49-F238E27FC236}">
              <a16:creationId xmlns:a16="http://schemas.microsoft.com/office/drawing/2014/main" id="{5A3837CA-250D-437E-82A8-6C63FF13673D}"/>
            </a:ext>
          </a:extLst>
        </xdr:cNvPr>
        <xdr:cNvSpPr>
          <a:spLocks noChangeAspect="1" noChangeArrowheads="1"/>
        </xdr:cNvSpPr>
      </xdr:nvSpPr>
      <xdr:spPr bwMode="auto">
        <a:xfrm>
          <a:off x="6686550" y="15744825"/>
          <a:ext cx="3143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31</xdr:row>
      <xdr:rowOff>0</xdr:rowOff>
    </xdr:from>
    <xdr:to>
      <xdr:col>8</xdr:col>
      <xdr:colOff>314325</xdr:colOff>
      <xdr:row>32</xdr:row>
      <xdr:rowOff>152400</xdr:rowOff>
    </xdr:to>
    <xdr:sp macro="" textlink="">
      <xdr:nvSpPr>
        <xdr:cNvPr id="3107" name="AutoShape 516" descr="Slikovni rezultat za WV-SFV481">
          <a:extLst>
            <a:ext uri="{FF2B5EF4-FFF2-40B4-BE49-F238E27FC236}">
              <a16:creationId xmlns:a16="http://schemas.microsoft.com/office/drawing/2014/main" id="{F8BA6793-BBCA-4F12-B6CF-6FA0D154719C}"/>
            </a:ext>
          </a:extLst>
        </xdr:cNvPr>
        <xdr:cNvSpPr>
          <a:spLocks noChangeAspect="1" noChangeArrowheads="1"/>
        </xdr:cNvSpPr>
      </xdr:nvSpPr>
      <xdr:spPr bwMode="auto">
        <a:xfrm>
          <a:off x="6686550" y="15744825"/>
          <a:ext cx="3143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31</xdr:row>
      <xdr:rowOff>0</xdr:rowOff>
    </xdr:from>
    <xdr:to>
      <xdr:col>8</xdr:col>
      <xdr:colOff>314325</xdr:colOff>
      <xdr:row>32</xdr:row>
      <xdr:rowOff>152400</xdr:rowOff>
    </xdr:to>
    <xdr:sp macro="" textlink="">
      <xdr:nvSpPr>
        <xdr:cNvPr id="3108" name="AutoShape 516" descr="Slikovni rezultat za WV-SFV481">
          <a:extLst>
            <a:ext uri="{FF2B5EF4-FFF2-40B4-BE49-F238E27FC236}">
              <a16:creationId xmlns:a16="http://schemas.microsoft.com/office/drawing/2014/main" id="{31E8DEC3-A472-4923-8D97-A63112DADC38}"/>
            </a:ext>
          </a:extLst>
        </xdr:cNvPr>
        <xdr:cNvSpPr>
          <a:spLocks noChangeAspect="1" noChangeArrowheads="1"/>
        </xdr:cNvSpPr>
      </xdr:nvSpPr>
      <xdr:spPr bwMode="auto">
        <a:xfrm>
          <a:off x="6686550" y="15744825"/>
          <a:ext cx="3143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8</xdr:col>
      <xdr:colOff>400050</xdr:colOff>
      <xdr:row>8</xdr:row>
      <xdr:rowOff>95250</xdr:rowOff>
    </xdr:to>
    <xdr:sp macro="" textlink="">
      <xdr:nvSpPr>
        <xdr:cNvPr id="21512" name="AutoShape 516" descr="Slikovni rezultat za WV-SFV481">
          <a:extLst>
            <a:ext uri="{FF2B5EF4-FFF2-40B4-BE49-F238E27FC236}">
              <a16:creationId xmlns:a16="http://schemas.microsoft.com/office/drawing/2014/main" id="{DBF6C31C-6D62-427F-BD36-96A8B081254F}"/>
            </a:ext>
          </a:extLst>
        </xdr:cNvPr>
        <xdr:cNvSpPr>
          <a:spLocks noChangeAspect="1" noChangeArrowheads="1"/>
        </xdr:cNvSpPr>
      </xdr:nvSpPr>
      <xdr:spPr bwMode="auto">
        <a:xfrm>
          <a:off x="6657975" y="7753350"/>
          <a:ext cx="400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219075</xdr:colOff>
      <xdr:row>14</xdr:row>
      <xdr:rowOff>180975</xdr:rowOff>
    </xdr:to>
    <xdr:sp macro="" textlink="">
      <xdr:nvSpPr>
        <xdr:cNvPr id="4125" name="AutoShape 516" descr="Slikovni rezultat za WV-SFV481">
          <a:extLst>
            <a:ext uri="{FF2B5EF4-FFF2-40B4-BE49-F238E27FC236}">
              <a16:creationId xmlns:a16="http://schemas.microsoft.com/office/drawing/2014/main" id="{D024DCDD-794B-4785-86FA-2DD57F320D78}"/>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14</xdr:row>
      <xdr:rowOff>180975</xdr:rowOff>
    </xdr:to>
    <xdr:sp macro="" textlink="">
      <xdr:nvSpPr>
        <xdr:cNvPr id="4126" name="AutoShape 516" descr="Slikovni rezultat za WV-SFV481">
          <a:extLst>
            <a:ext uri="{FF2B5EF4-FFF2-40B4-BE49-F238E27FC236}">
              <a16:creationId xmlns:a16="http://schemas.microsoft.com/office/drawing/2014/main" id="{57BA0DA2-C41F-42C3-AA5C-42B6E9DAB516}"/>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4127" name="AutoShape 516" descr="Slikovni rezultat za WV-SFV481">
          <a:extLst>
            <a:ext uri="{FF2B5EF4-FFF2-40B4-BE49-F238E27FC236}">
              <a16:creationId xmlns:a16="http://schemas.microsoft.com/office/drawing/2014/main" id="{88DCD4E2-9FFA-4931-857A-46933A976C20}"/>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4128" name="AutoShape 516" descr="Slikovni rezultat za WV-SFV481">
          <a:extLst>
            <a:ext uri="{FF2B5EF4-FFF2-40B4-BE49-F238E27FC236}">
              <a16:creationId xmlns:a16="http://schemas.microsoft.com/office/drawing/2014/main" id="{9A164EE2-4450-4E50-BAAF-84BB05352843}"/>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5149" name="AutoShape 516" descr="Slikovni rezultat za WV-SFV481">
          <a:extLst>
            <a:ext uri="{FF2B5EF4-FFF2-40B4-BE49-F238E27FC236}">
              <a16:creationId xmlns:a16="http://schemas.microsoft.com/office/drawing/2014/main" id="{1812CDAC-0F34-4A8D-B15B-633513652EE7}"/>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11</xdr:row>
      <xdr:rowOff>180975</xdr:rowOff>
    </xdr:to>
    <xdr:sp macro="" textlink="">
      <xdr:nvSpPr>
        <xdr:cNvPr id="5150" name="AutoShape 516" descr="Slikovni rezultat za WV-SFV481">
          <a:extLst>
            <a:ext uri="{FF2B5EF4-FFF2-40B4-BE49-F238E27FC236}">
              <a16:creationId xmlns:a16="http://schemas.microsoft.com/office/drawing/2014/main" id="{DC5641E9-65EC-48CB-AB7A-5410600FABFF}"/>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5151" name="AutoShape 516" descr="Slikovni rezultat za WV-SFV481">
          <a:extLst>
            <a:ext uri="{FF2B5EF4-FFF2-40B4-BE49-F238E27FC236}">
              <a16:creationId xmlns:a16="http://schemas.microsoft.com/office/drawing/2014/main" id="{F491B2C1-CBB3-41A0-A018-F89A25B9EE98}"/>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5152" name="AutoShape 516" descr="Slikovni rezultat za WV-SFV481">
          <a:extLst>
            <a:ext uri="{FF2B5EF4-FFF2-40B4-BE49-F238E27FC236}">
              <a16:creationId xmlns:a16="http://schemas.microsoft.com/office/drawing/2014/main" id="{74CCCE80-1529-475A-AB21-6AC4AD559C97}"/>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6173" name="AutoShape 516" descr="Slikovni rezultat za WV-SFV481">
          <a:extLst>
            <a:ext uri="{FF2B5EF4-FFF2-40B4-BE49-F238E27FC236}">
              <a16:creationId xmlns:a16="http://schemas.microsoft.com/office/drawing/2014/main" id="{FEC2E9ED-F068-4CDE-8B25-F136CA5AA1CD}"/>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11</xdr:row>
      <xdr:rowOff>180975</xdr:rowOff>
    </xdr:to>
    <xdr:sp macro="" textlink="">
      <xdr:nvSpPr>
        <xdr:cNvPr id="6174" name="AutoShape 516" descr="Slikovni rezultat za WV-SFV481">
          <a:extLst>
            <a:ext uri="{FF2B5EF4-FFF2-40B4-BE49-F238E27FC236}">
              <a16:creationId xmlns:a16="http://schemas.microsoft.com/office/drawing/2014/main" id="{0A119EC9-D3B2-4760-B453-4BFCD68D4BB8}"/>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6175" name="AutoShape 516" descr="Slikovni rezultat za WV-SFV481">
          <a:extLst>
            <a:ext uri="{FF2B5EF4-FFF2-40B4-BE49-F238E27FC236}">
              <a16:creationId xmlns:a16="http://schemas.microsoft.com/office/drawing/2014/main" id="{BD8B5FFE-571E-4D69-8F6B-11A937D2A74E}"/>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6176" name="AutoShape 516" descr="Slikovni rezultat za WV-SFV481">
          <a:extLst>
            <a:ext uri="{FF2B5EF4-FFF2-40B4-BE49-F238E27FC236}">
              <a16:creationId xmlns:a16="http://schemas.microsoft.com/office/drawing/2014/main" id="{B842922D-771A-4683-A165-902733CEB476}"/>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219075</xdr:colOff>
      <xdr:row>14</xdr:row>
      <xdr:rowOff>180975</xdr:rowOff>
    </xdr:to>
    <xdr:sp macro="" textlink="">
      <xdr:nvSpPr>
        <xdr:cNvPr id="7197" name="AutoShape 516" descr="Slikovni rezultat za WV-SFV481">
          <a:extLst>
            <a:ext uri="{FF2B5EF4-FFF2-40B4-BE49-F238E27FC236}">
              <a16:creationId xmlns:a16="http://schemas.microsoft.com/office/drawing/2014/main" id="{9ED0E680-A0C8-4E02-A1A0-F98F04EDDF3B}"/>
            </a:ext>
          </a:extLst>
        </xdr:cNvPr>
        <xdr:cNvSpPr>
          <a:spLocks noChangeAspect="1" noChangeArrowheads="1"/>
        </xdr:cNvSpPr>
      </xdr:nvSpPr>
      <xdr:spPr bwMode="auto">
        <a:xfrm>
          <a:off x="6657975"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14</xdr:row>
      <xdr:rowOff>180975</xdr:rowOff>
    </xdr:to>
    <xdr:sp macro="" textlink="">
      <xdr:nvSpPr>
        <xdr:cNvPr id="7198" name="AutoShape 516" descr="Slikovni rezultat za WV-SFV481">
          <a:extLst>
            <a:ext uri="{FF2B5EF4-FFF2-40B4-BE49-F238E27FC236}">
              <a16:creationId xmlns:a16="http://schemas.microsoft.com/office/drawing/2014/main" id="{197E56E4-A017-47D1-8603-A53905C6BD3E}"/>
            </a:ext>
          </a:extLst>
        </xdr:cNvPr>
        <xdr:cNvSpPr>
          <a:spLocks noChangeAspect="1" noChangeArrowheads="1"/>
        </xdr:cNvSpPr>
      </xdr:nvSpPr>
      <xdr:spPr bwMode="auto">
        <a:xfrm>
          <a:off x="6657975"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7199" name="AutoShape 516" descr="Slikovni rezultat za WV-SFV481">
          <a:extLst>
            <a:ext uri="{FF2B5EF4-FFF2-40B4-BE49-F238E27FC236}">
              <a16:creationId xmlns:a16="http://schemas.microsoft.com/office/drawing/2014/main" id="{BB045599-CB06-4B97-9C95-2DC1B2DBC9DC}"/>
            </a:ext>
          </a:extLst>
        </xdr:cNvPr>
        <xdr:cNvSpPr>
          <a:spLocks noChangeAspect="1" noChangeArrowheads="1"/>
        </xdr:cNvSpPr>
      </xdr:nvSpPr>
      <xdr:spPr bwMode="auto">
        <a:xfrm>
          <a:off x="6657975"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7200" name="AutoShape 516" descr="Slikovni rezultat za WV-SFV481">
          <a:extLst>
            <a:ext uri="{FF2B5EF4-FFF2-40B4-BE49-F238E27FC236}">
              <a16:creationId xmlns:a16="http://schemas.microsoft.com/office/drawing/2014/main" id="{115EBC48-ADF1-4DF9-8D8D-3279AD0239E9}"/>
            </a:ext>
          </a:extLst>
        </xdr:cNvPr>
        <xdr:cNvSpPr>
          <a:spLocks noChangeAspect="1" noChangeArrowheads="1"/>
        </xdr:cNvSpPr>
      </xdr:nvSpPr>
      <xdr:spPr bwMode="auto">
        <a:xfrm>
          <a:off x="6657975"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219075</xdr:colOff>
      <xdr:row>14</xdr:row>
      <xdr:rowOff>180975</xdr:rowOff>
    </xdr:to>
    <xdr:sp macro="" textlink="">
      <xdr:nvSpPr>
        <xdr:cNvPr id="8221" name="AutoShape 516" descr="Slikovni rezultat za WV-SFV481">
          <a:extLst>
            <a:ext uri="{FF2B5EF4-FFF2-40B4-BE49-F238E27FC236}">
              <a16:creationId xmlns:a16="http://schemas.microsoft.com/office/drawing/2014/main" id="{7479BEED-1812-429B-82B7-2D94B026318C}"/>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14</xdr:row>
      <xdr:rowOff>180975</xdr:rowOff>
    </xdr:to>
    <xdr:sp macro="" textlink="">
      <xdr:nvSpPr>
        <xdr:cNvPr id="8222" name="AutoShape 516" descr="Slikovni rezultat za WV-SFV481">
          <a:extLst>
            <a:ext uri="{FF2B5EF4-FFF2-40B4-BE49-F238E27FC236}">
              <a16:creationId xmlns:a16="http://schemas.microsoft.com/office/drawing/2014/main" id="{B521DB5D-C4A0-4FE1-8B9A-1C6D1A1F179A}"/>
            </a:ext>
          </a:extLst>
        </xdr:cNvPr>
        <xdr:cNvSpPr>
          <a:spLocks noChangeAspect="1" noChangeArrowheads="1"/>
        </xdr:cNvSpPr>
      </xdr:nvSpPr>
      <xdr:spPr bwMode="auto">
        <a:xfrm>
          <a:off x="6686550" y="21231225"/>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8223" name="AutoShape 516" descr="Slikovni rezultat za WV-SFV481">
          <a:extLst>
            <a:ext uri="{FF2B5EF4-FFF2-40B4-BE49-F238E27FC236}">
              <a16:creationId xmlns:a16="http://schemas.microsoft.com/office/drawing/2014/main" id="{50F3F30C-ABE6-4479-B88A-27CD159E805B}"/>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219075</xdr:colOff>
      <xdr:row>15</xdr:row>
      <xdr:rowOff>0</xdr:rowOff>
    </xdr:to>
    <xdr:sp macro="" textlink="">
      <xdr:nvSpPr>
        <xdr:cNvPr id="8224" name="AutoShape 516" descr="Slikovni rezultat za WV-SFV481">
          <a:extLst>
            <a:ext uri="{FF2B5EF4-FFF2-40B4-BE49-F238E27FC236}">
              <a16:creationId xmlns:a16="http://schemas.microsoft.com/office/drawing/2014/main" id="{B6709E3F-AEE4-4127-B901-894EE7D679CB}"/>
            </a:ext>
          </a:extLst>
        </xdr:cNvPr>
        <xdr:cNvSpPr>
          <a:spLocks noChangeAspect="1" noChangeArrowheads="1"/>
        </xdr:cNvSpPr>
      </xdr:nvSpPr>
      <xdr:spPr bwMode="auto">
        <a:xfrm>
          <a:off x="6686550" y="21231225"/>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9245" name="AutoShape 516" descr="Slikovni rezultat za WV-SFV481">
          <a:extLst>
            <a:ext uri="{FF2B5EF4-FFF2-40B4-BE49-F238E27FC236}">
              <a16:creationId xmlns:a16="http://schemas.microsoft.com/office/drawing/2014/main" id="{3CD2AD6E-29FB-4808-BC9C-F7DF8F3653E4}"/>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11</xdr:row>
      <xdr:rowOff>180975</xdr:rowOff>
    </xdr:to>
    <xdr:sp macro="" textlink="">
      <xdr:nvSpPr>
        <xdr:cNvPr id="9246" name="AutoShape 516" descr="Slikovni rezultat za WV-SFV481">
          <a:extLst>
            <a:ext uri="{FF2B5EF4-FFF2-40B4-BE49-F238E27FC236}">
              <a16:creationId xmlns:a16="http://schemas.microsoft.com/office/drawing/2014/main" id="{A754B8DC-917E-4153-974E-D08CD32828C3}"/>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9247" name="AutoShape 516" descr="Slikovni rezultat za WV-SFV481">
          <a:extLst>
            <a:ext uri="{FF2B5EF4-FFF2-40B4-BE49-F238E27FC236}">
              <a16:creationId xmlns:a16="http://schemas.microsoft.com/office/drawing/2014/main" id="{ADFD6754-6859-4F67-9B86-1CC08B400282}"/>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9248" name="AutoShape 516" descr="Slikovni rezultat za WV-SFV481">
          <a:extLst>
            <a:ext uri="{FF2B5EF4-FFF2-40B4-BE49-F238E27FC236}">
              <a16:creationId xmlns:a16="http://schemas.microsoft.com/office/drawing/2014/main" id="{A79492B4-8BB5-4750-B35D-BB77D01EEEC2}"/>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11</xdr:row>
      <xdr:rowOff>0</xdr:rowOff>
    </xdr:from>
    <xdr:to>
      <xdr:col>8</xdr:col>
      <xdr:colOff>219075</xdr:colOff>
      <xdr:row>11</xdr:row>
      <xdr:rowOff>180975</xdr:rowOff>
    </xdr:to>
    <xdr:sp macro="" textlink="">
      <xdr:nvSpPr>
        <xdr:cNvPr id="10269" name="AutoShape 516" descr="Slikovni rezultat za WV-SFV481">
          <a:extLst>
            <a:ext uri="{FF2B5EF4-FFF2-40B4-BE49-F238E27FC236}">
              <a16:creationId xmlns:a16="http://schemas.microsoft.com/office/drawing/2014/main" id="{4176AD28-4FFD-4526-A427-D15FFCF67DD1}"/>
            </a:ext>
          </a:extLst>
        </xdr:cNvPr>
        <xdr:cNvSpPr>
          <a:spLocks noChangeAspect="1" noChangeArrowheads="1"/>
        </xdr:cNvSpPr>
      </xdr:nvSpPr>
      <xdr:spPr bwMode="auto">
        <a:xfrm>
          <a:off x="6686550" y="13658850"/>
          <a:ext cx="219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0270" name="AutoShape 516" descr="Slikovni rezultat za WV-SFV481">
          <a:extLst>
            <a:ext uri="{FF2B5EF4-FFF2-40B4-BE49-F238E27FC236}">
              <a16:creationId xmlns:a16="http://schemas.microsoft.com/office/drawing/2014/main" id="{01758909-3F8D-454A-9803-977AD097807C}"/>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0271" name="AutoShape 516" descr="Slikovni rezultat za WV-SFV481">
          <a:extLst>
            <a:ext uri="{FF2B5EF4-FFF2-40B4-BE49-F238E27FC236}">
              <a16:creationId xmlns:a16="http://schemas.microsoft.com/office/drawing/2014/main" id="{4DB72F62-80EB-4B30-ABF0-B99636BBF39E}"/>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219075</xdr:colOff>
      <xdr:row>12</xdr:row>
      <xdr:rowOff>0</xdr:rowOff>
    </xdr:to>
    <xdr:sp macro="" textlink="">
      <xdr:nvSpPr>
        <xdr:cNvPr id="10272" name="AutoShape 516" descr="Slikovni rezultat za WV-SFV481">
          <a:extLst>
            <a:ext uri="{FF2B5EF4-FFF2-40B4-BE49-F238E27FC236}">
              <a16:creationId xmlns:a16="http://schemas.microsoft.com/office/drawing/2014/main" id="{168EACD3-7547-4E26-9F3E-EF11E39B3A87}"/>
            </a:ext>
          </a:extLst>
        </xdr:cNvPr>
        <xdr:cNvSpPr>
          <a:spLocks noChangeAspect="1" noChangeArrowheads="1"/>
        </xdr:cNvSpPr>
      </xdr:nvSpPr>
      <xdr:spPr bwMode="auto">
        <a:xfrm>
          <a:off x="6686550" y="136588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8" Type="http://schemas.openxmlformats.org/officeDocument/2006/relationships/revisionLog" Target="revisionLog8.xml"/><Relationship Id="rId51" Type="http://schemas.openxmlformats.org/officeDocument/2006/relationships/revisionLog" Target="revisionLog51.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20" Type="http://schemas.openxmlformats.org/officeDocument/2006/relationships/revisionLog" Target="revisionLog20.xml"/><Relationship Id="rId41" Type="http://schemas.openxmlformats.org/officeDocument/2006/relationships/revisionLog" Target="revisionLog41.xml"/><Relationship Id="rId1" Type="http://schemas.openxmlformats.org/officeDocument/2006/relationships/revisionLog" Target="revisionLog1.xml"/><Relationship Id="rId6"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BC8E913-5EC4-E149-AF6F-CB0FA71EFD60}" diskRevisions="1" revisionId="526" version="2">
  <header guid="{109B7066-471C-44F5-9BEC-919BA90B8018}" dateTime="2021-08-25T14:40:22" maxSheetId="33" userName="Projektant_12" r:id="rId1">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4B4D6112-A2B0-7B48-B08C-3751C28DFC8E}" dateTime="2021-08-26T10:25:59" maxSheetId="33" userName="Microsoft Office User" r:id="rId2" minRId="1" maxRId="7">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49B27DAA-ED42-6C46-8DA4-DD0A0BB7D7A5}" dateTime="2021-08-26T10:28:35" maxSheetId="33" userName="Microsoft Office User" r:id="rId3" minRId="64" maxRId="65">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1F6E534E-B741-754B-A7EE-9DD2FB2F77F1}" dateTime="2021-08-26T11:06:57" maxSheetId="33" userName="Božo Cicvarić" r:id="rId4">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385B6037-BA72-BB4D-B890-DA9405B7DCDD}" dateTime="2021-08-26T12:16:11" maxSheetId="33" userName="Božo Cicvarić" r:id="rId5" minRId="122" maxRId="126">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4C68E43E-91FF-CE43-B1E4-0942B4735BB5}" dateTime="2021-08-26T16:14:40" maxSheetId="33" userName="Božo Cicvarić" r:id="rId6" minRId="127">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3D29CB80-421C-AC43-B9D1-3E5FA27F21F4}" dateTime="2021-08-26T16:25:14" maxSheetId="33" userName="Božo Cicvarić" r:id="rId7" minRId="128">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7EE3A8D2-023B-7D47-9C4E-BD1E3C346171}" dateTime="2021-08-26T16:42:31" maxSheetId="33" userName="Božo Cicvarić" r:id="rId8" minRId="185" maxRId="186">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5D009795-4751-0F4B-BA65-113F9D7CC3A1}" dateTime="2021-08-26T16:46:20" maxSheetId="33" userName="Božo Cicvarić" r:id="rId9" minRId="187">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2B81AE54-0FB0-BB47-B549-C471BF1A2122}" dateTime="2021-08-26T16:49:20" maxSheetId="33" userName="Božo Cicvarić" r:id="rId10">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944B613C-E6A6-0446-B701-9A8680B4351E}" dateTime="2021-08-26T16:51:15" maxSheetId="33" userName="Božo Cicvarić" r:id="rId11" minRId="244">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2C6E4B1E-636C-B040-A17C-5A18AE09E7CC}" dateTime="2021-08-26T16:54:56" maxSheetId="33" userName="Božo Cicvarić" r:id="rId12" minRId="301">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E5263341-8AE4-7942-8E90-368123ED4270}" dateTime="2021-08-26T16:56:30" maxSheetId="33" userName="Božo Cicvarić" r:id="rId13">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DF9317E1-8769-6B4D-8907-5F4487BB09A2}" dateTime="2021-08-26T16:59:43" maxSheetId="33" userName="Božo Cicvarić" r:id="rId14">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371D3B24-0725-EB45-BFCF-71A18238EC65}" dateTime="2021-08-26T17:12:48" maxSheetId="33" userName="Božo Cicvarić" r:id="rId15">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05C64DFF-31C6-0343-9D73-7A90381749B7}" dateTime="2021-08-26T17:18:29" maxSheetId="33" userName="Božo Cicvarić" r:id="rId16">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B56C5B4C-0606-D248-A30F-5DB2F98D1C45}" dateTime="2021-08-26T17:19:44" maxSheetId="33" userName="Božo Cicvarić" r:id="rId17">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328A9024-733E-AE43-AEA4-7CA70AD5C1BA}" dateTime="2021-08-26T17:21:01" maxSheetId="33" userName="Božo Cicvarić" r:id="rId18">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64165975-DDF0-A942-897D-E83414C86ED0}" dateTime="2021-08-26T17:21:17" maxSheetId="33" userName="Božo Cicvarić" r:id="rId19">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F434FBA5-95B9-544E-93B4-9C6A0535EC25}" dateTime="2021-08-26T17:21:57" maxSheetId="33" userName="Božo Cicvarić" r:id="rId20">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8EF01959-DBAF-0044-B342-1F20327577A2}" dateTime="2021-08-26T17:22:37" maxSheetId="33" userName="Božo Cicvarić" r:id="rId21">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656580E7-ABCF-CB42-B95F-B76BCF1FBAAB}" dateTime="2021-08-26T17:23:16" maxSheetId="33" userName="Božo Cicvarić" r:id="rId22">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76FDC7A0-51D1-F14D-877E-4514762D70DD}" dateTime="2021-08-26T17:23:44" maxSheetId="33" userName="Božo Cicvarić" r:id="rId23">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088A040A-B5A1-EE49-8499-755067B2679F}" dateTime="2021-08-26T17:24:07" maxSheetId="33" userName="Božo Cicvarić" r:id="rId24">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9E324CAD-A71A-6C49-8A79-0C513A759B4D}" dateTime="2021-08-26T17:24:39" maxSheetId="33" userName="Božo Cicvarić" r:id="rId25">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D86D8E9F-82FB-9A42-8971-30D00CC8EC18}" dateTime="2021-08-26T17:25:51" maxSheetId="33" userName="Božo Cicvarić" r:id="rId26">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F5B1D54B-16EE-4142-BB80-DE1CE551668D}" dateTime="2021-08-26T17:26:19" maxSheetId="33" userName="Božo Cicvarić" r:id="rId27">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CCA1A880-2830-7341-B33D-E67E3A9A48B5}" dateTime="2021-08-26T17:26:49" maxSheetId="33" userName="Božo Cicvarić" r:id="rId28">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CDB67DCE-600F-DA45-8428-976EC6C93127}" dateTime="2021-08-26T17:27:08" maxSheetId="33" userName="Božo Cicvarić" r:id="rId29">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8C7F47CD-8A46-BB46-8FAB-50E6FEC81F39}" dateTime="2021-08-26T17:27:34" maxSheetId="33" userName="Božo Cicvarić" r:id="rId30">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9749039A-C44E-8745-B8B6-43F6A2676C25}" dateTime="2021-08-26T17:28:03" maxSheetId="33" userName="Božo Cicvarić" r:id="rId31">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8CCF92F1-D313-804A-85D3-5D3F0852544D}" dateTime="2021-08-26T17:28:25" maxSheetId="33" userName="Božo Cicvarić" r:id="rId32">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B31D2415-2BD9-204F-8B75-4ADAE254BDB3}" dateTime="2021-08-26T17:29:30" maxSheetId="33" userName="Božo Cicvarić" r:id="rId33">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7443936B-D655-5A46-A137-0F3B37FC51B9}" dateTime="2021-08-26T17:30:10" maxSheetId="33" userName="Božo Cicvarić" r:id="rId34">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64EBF9A4-7265-874B-9F52-E533F2E44011}" dateTime="2021-08-26T17:30:39" maxSheetId="33" userName="Božo Cicvarić" r:id="rId35">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F4F4C8DE-0F40-134E-976D-31FEDE8318E3}" dateTime="2021-08-26T17:31:16" maxSheetId="33" userName="Božo Cicvarić" r:id="rId36">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742ABF51-49D9-5E47-9257-74A12EE9879F}" dateTime="2021-08-26T17:31:38" maxSheetId="33" userName="Božo Cicvarić" r:id="rId37">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9F2A6BBB-D5E9-D645-8209-0011E17DA823}" dateTime="2021-08-26T17:32:16" maxSheetId="33" userName="Božo Cicvarić" r:id="rId38">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91FBE201-03B7-B841-A04D-A7C09147EA08}" dateTime="2021-08-26T17:33:25" maxSheetId="33" userName="Božo Cicvarić" r:id="rId39">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2D4A6372-E108-0246-B808-7DF7FFD2EC4D}" dateTime="2021-08-26T17:34:26" maxSheetId="33" userName="Božo Cicvarić" r:id="rId40">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B42E4A46-62C9-1643-A16A-55B34EB20F7E}" dateTime="2021-08-26T17:34:34" maxSheetId="33" userName="Božo Cicvarić" r:id="rId41">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FB683D78-FB42-A347-8B5D-D4BA9E73DCD6}" dateTime="2021-08-26T17:35:17" maxSheetId="33" userName="Božo Cicvarić" r:id="rId42">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B4553A60-20A2-DF4E-A3F6-5C97B66D07DF}" dateTime="2021-08-26T17:35:24" maxSheetId="33" userName="Božo Cicvarić" r:id="rId43">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9C22FCD3-4B8F-854A-B17E-1B5C274140C6}" dateTime="2021-08-26T17:37:39" maxSheetId="33" userName="Božo Cicvarić" r:id="rId44">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64A53AA1-0DC2-DC41-8711-2F9BB4021060}" dateTime="2021-08-26T17:38:26" maxSheetId="33" userName="Božo Cicvarić" r:id="rId45">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69BA503D-AF17-7540-A920-201CCD72A718}" dateTime="2021-08-26T17:38:55" maxSheetId="33" userName="Božo Cicvarić" r:id="rId46">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2F2B6BD4-19C7-CB4F-9E83-D104A6CE75E5}" dateTime="2021-08-26T17:40:09" maxSheetId="33" userName="Božo Cicvarić" r:id="rId47">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74349687-3883-004B-95E7-B2EF686FE9FF}" dateTime="2021-08-26T17:40:50" maxSheetId="33" userName="Božo Cicvarić" r:id="rId48">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38E2F4DB-6195-4840-BF53-E08AE103BB2F}" dateTime="2021-08-26T17:50:53" maxSheetId="33" userName="Božo Cicvarić" r:id="rId49">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B6F28DA3-8026-154A-A712-9D5DE275AFB4}" dateTime="2021-08-26T17:51:17" maxSheetId="33" userName="Božo Cicvarić" r:id="rId50">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 guid="{ABC8E913-5EC4-E149-AF6F-CB0FA71EFD60}" dateTime="2021-08-27T13:40:23" maxSheetId="33" userName="Microsoft Office User" r:id="rId51" minRId="526">
    <sheetIdMap count="3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8DB499-0579-FF4A-9B8B-3F60D92FC7BB}" action="delete"/>
  <rdn rId="0" localSheetId="1" customView="1" name="Z_D18DB499_0579_FF4A_9B8B_3F60D92FC7BB_.wvu.PrintArea" hidden="1" oldHidden="1">
    <formula>PREAMBULA!$A$1:$A$16</formula>
    <oldFormula>PREAMBULA!$A$1:$A$16</oldFormula>
  </rdn>
  <rdn rId="0" localSheetId="1" customView="1" name="Z_D18DB499_0579_FF4A_9B8B_3F60D92FC7BB_.wvu.PrintTitles" hidden="1" oldHidden="1">
    <formula>PREAMBULA!$1:$6</formula>
    <oldFormula>PREAMBULA!$1:$6</oldFormula>
  </rdn>
  <rdn rId="0" localSheetId="2" customView="1" name="Z_D18DB499_0579_FF4A_9B8B_3F60D92FC7BB_.wvu.PrintArea" hidden="1" oldHidden="1">
    <formula>MAPA_1!$A$1:$I$2496</formula>
    <oldFormula>MAPA_1!$A$1:$I$2496</oldFormula>
  </rdn>
  <rdn rId="0" localSheetId="2" customView="1" name="Z_D18DB499_0579_FF4A_9B8B_3F60D92FC7BB_.wvu.PrintTitles" hidden="1" oldHidden="1">
    <formula>MAPA_1!$1:$6</formula>
    <oldFormula>MAPA_1!$1:$6</oldFormula>
  </rdn>
  <rdn rId="0" localSheetId="3" customView="1" name="Z_D18DB499_0579_FF4A_9B8B_3F60D92FC7BB_.wvu.PrintArea" hidden="1" oldHidden="1">
    <formula>MAPA_1_JEDNAKOVRIJEDNOST!$A$1:$G$411</formula>
    <oldFormula>MAPA_1_JEDNAKOVRIJEDNOST!$A$1:$G$411</oldFormula>
  </rdn>
  <rdn rId="0" localSheetId="3" customView="1" name="Z_D18DB499_0579_FF4A_9B8B_3F60D92FC7BB_.wvu.PrintTitles" hidden="1" oldHidden="1">
    <formula>MAPA_1_JEDNAKOVRIJEDNOST!$1:$1</formula>
    <oldFormula>MAPA_1_JEDNAKOVRIJEDNOST!$1:$1</oldFormula>
  </rdn>
  <rdn rId="0" localSheetId="6" customView="1" name="Z_D18DB499_0579_FF4A_9B8B_3F60D92FC7BB_.wvu.PrintArea" hidden="1" oldHidden="1">
    <formula>'MAPA_4_LOKACIJA 1'!$A$1:$H$26</formula>
    <oldFormula>'MAPA_4_LOKACIJA 1'!$A$1:$H$26</oldFormula>
  </rdn>
  <rdn rId="0" localSheetId="6" customView="1" name="Z_D18DB499_0579_FF4A_9B8B_3F60D92FC7BB_.wvu.PrintTitles" hidden="1" oldHidden="1">
    <formula>'MAPA_4_LOKACIJA 1'!$1:$1</formula>
    <oldFormula>'MAPA_4_LOKACIJA 1'!$1:$1</oldFormula>
  </rdn>
  <rdn rId="0" localSheetId="7" customView="1" name="Z_D18DB499_0579_FF4A_9B8B_3F60D92FC7BB_.wvu.PrintArea" hidden="1" oldHidden="1">
    <formula>'MAPA_4_LOKACIJA 2'!$A$1:$H$21</formula>
    <oldFormula>'MAPA_4_LOKACIJA 2'!$A$1:$H$21</oldFormula>
  </rdn>
  <rdn rId="0" localSheetId="7" customView="1" name="Z_D18DB499_0579_FF4A_9B8B_3F60D92FC7BB_.wvu.PrintTitles" hidden="1" oldHidden="1">
    <formula>'MAPA_4_LOKACIJA 2'!$1:$1</formula>
    <oldFormula>'MAPA_4_LOKACIJA 2'!$1:$1</oldFormula>
  </rdn>
  <rdn rId="0" localSheetId="8" customView="1" name="Z_D18DB499_0579_FF4A_9B8B_3F60D92FC7BB_.wvu.PrintArea" hidden="1" oldHidden="1">
    <formula>'MAPA_4_LOKACIJA 3'!$A$1:$H$21</formula>
    <oldFormula>'MAPA_4_LOKACIJA 3'!$A$1:$H$21</oldFormula>
  </rdn>
  <rdn rId="0" localSheetId="8" customView="1" name="Z_D18DB499_0579_FF4A_9B8B_3F60D92FC7BB_.wvu.PrintTitles" hidden="1" oldHidden="1">
    <formula>'MAPA_4_LOKACIJA 3'!$1:$1</formula>
    <oldFormula>'MAPA_4_LOKACIJA 3'!$1:$1</oldFormula>
  </rdn>
  <rdn rId="0" localSheetId="9" customView="1" name="Z_D18DB499_0579_FF4A_9B8B_3F60D92FC7BB_.wvu.PrintArea" hidden="1" oldHidden="1">
    <formula>'MAPA_4_LOKACIJA 4'!$A$1:$H$26</formula>
    <oldFormula>'MAPA_4_LOKACIJA 4'!$A$1:$H$26</oldFormula>
  </rdn>
  <rdn rId="0" localSheetId="9" customView="1" name="Z_D18DB499_0579_FF4A_9B8B_3F60D92FC7BB_.wvu.PrintTitles" hidden="1" oldHidden="1">
    <formula>'MAPA_4_LOKACIJA 4'!$1:$1</formula>
    <oldFormula>'MAPA_4_LOKACIJA 4'!$1:$1</oldFormula>
  </rdn>
  <rdn rId="0" localSheetId="10" customView="1" name="Z_D18DB499_0579_FF4A_9B8B_3F60D92FC7BB_.wvu.PrintArea" hidden="1" oldHidden="1">
    <formula>'MAPA_4_LOKACIJA 5'!$A$1:$H$26</formula>
    <oldFormula>'MAPA_4_LOKACIJA 5'!$A$1:$H$26</oldFormula>
  </rdn>
  <rdn rId="0" localSheetId="10" customView="1" name="Z_D18DB499_0579_FF4A_9B8B_3F60D92FC7BB_.wvu.PrintTitles" hidden="1" oldHidden="1">
    <formula>'MAPA_4_LOKACIJA 5'!$1:$1</formula>
    <oldFormula>'MAPA_4_LOKACIJA 5'!$1:$1</oldFormula>
  </rdn>
  <rdn rId="0" localSheetId="11" customView="1" name="Z_D18DB499_0579_FF4A_9B8B_3F60D92FC7BB_.wvu.PrintArea" hidden="1" oldHidden="1">
    <formula>'MAPA_4_LOKACIJA 6'!$A$1:$H$21</formula>
    <oldFormula>'MAPA_4_LOKACIJA 6'!$A$1:$H$21</oldFormula>
  </rdn>
  <rdn rId="0" localSheetId="11" customView="1" name="Z_D18DB499_0579_FF4A_9B8B_3F60D92FC7BB_.wvu.PrintTitles" hidden="1" oldHidden="1">
    <formula>'MAPA_4_LOKACIJA 6'!$1:$1</formula>
    <oldFormula>'MAPA_4_LOKACIJA 6'!$1:$1</oldFormula>
  </rdn>
  <rdn rId="0" localSheetId="12" customView="1" name="Z_D18DB499_0579_FF4A_9B8B_3F60D92FC7BB_.wvu.PrintArea" hidden="1" oldHidden="1">
    <formula>'MAPA_4_LOKACIJA 7'!$A$1:$H$21</formula>
    <oldFormula>'MAPA_4_LOKACIJA 7'!$A$1:$H$21</oldFormula>
  </rdn>
  <rdn rId="0" localSheetId="12" customView="1" name="Z_D18DB499_0579_FF4A_9B8B_3F60D92FC7BB_.wvu.PrintTitles" hidden="1" oldHidden="1">
    <formula>'MAPA_4_LOKACIJA 7'!$1:$1</formula>
    <oldFormula>'MAPA_4_LOKACIJA 7'!$1:$1</oldFormula>
  </rdn>
  <rdn rId="0" localSheetId="13" customView="1" name="Z_D18DB499_0579_FF4A_9B8B_3F60D92FC7BB_.wvu.PrintArea" hidden="1" oldHidden="1">
    <formula>'MAPA_4_LOKACIJA 8'!$A$1:$H$21</formula>
    <oldFormula>'MAPA_4_LOKACIJA 8'!$A$1:$H$21</oldFormula>
  </rdn>
  <rdn rId="0" localSheetId="13" customView="1" name="Z_D18DB499_0579_FF4A_9B8B_3F60D92FC7BB_.wvu.PrintTitles" hidden="1" oldHidden="1">
    <formula>'MAPA_4_LOKACIJA 8'!$1:$1</formula>
    <oldFormula>'MAPA_4_LOKACIJA 8'!$1:$1</oldFormula>
  </rdn>
  <rdn rId="0" localSheetId="14" customView="1" name="Z_D18DB499_0579_FF4A_9B8B_3F60D92FC7BB_.wvu.PrintArea" hidden="1" oldHidden="1">
    <formula>'MAPA_4_LOKACIJA 9'!$A$1:$H$26</formula>
    <oldFormula>'MAPA_4_LOKACIJA 9'!$A$1:$H$26</oldFormula>
  </rdn>
  <rdn rId="0" localSheetId="14" customView="1" name="Z_D18DB499_0579_FF4A_9B8B_3F60D92FC7BB_.wvu.PrintTitles" hidden="1" oldHidden="1">
    <formula>'MAPA_4_LOKACIJA 9'!$1:$1</formula>
    <oldFormula>'MAPA_4_LOKACIJA 9'!$1:$1</oldFormula>
  </rdn>
  <rdn rId="0" localSheetId="15" customView="1" name="Z_D18DB499_0579_FF4A_9B8B_3F60D92FC7BB_.wvu.PrintArea" hidden="1" oldHidden="1">
    <formula>'MAPA_4_LOKACIJA 10'!$A$1:$H$21</formula>
    <oldFormula>'MAPA_4_LOKACIJA 10'!$A$1:$H$21</oldFormula>
  </rdn>
  <rdn rId="0" localSheetId="15" customView="1" name="Z_D18DB499_0579_FF4A_9B8B_3F60D92FC7BB_.wvu.PrintTitles" hidden="1" oldHidden="1">
    <formula>'MAPA_4_LOKACIJA 10'!$1:$1</formula>
    <oldFormula>'MAPA_4_LOKACIJA 10'!$1:$1</oldFormula>
  </rdn>
  <rdn rId="0" localSheetId="16" customView="1" name="Z_D18DB499_0579_FF4A_9B8B_3F60D92FC7BB_.wvu.PrintArea" hidden="1" oldHidden="1">
    <formula>'MAPA_4_LOKACIJA 11'!$A$1:$H$26</formula>
    <oldFormula>'MAPA_4_LOKACIJA 11'!$A$1:$H$26</oldFormula>
  </rdn>
  <rdn rId="0" localSheetId="16" customView="1" name="Z_D18DB499_0579_FF4A_9B8B_3F60D92FC7BB_.wvu.PrintTitles" hidden="1" oldHidden="1">
    <formula>'MAPA_4_LOKACIJA 11'!$1:$1</formula>
    <oldFormula>'MAPA_4_LOKACIJA 11'!$1:$1</oldFormula>
  </rdn>
  <rdn rId="0" localSheetId="17" customView="1" name="Z_D18DB499_0579_FF4A_9B8B_3F60D92FC7BB_.wvu.PrintArea" hidden="1" oldHidden="1">
    <formula>'MAPA_4_LOKACIJA 13'!$A$1:$H$21</formula>
    <oldFormula>'MAPA_4_LOKACIJA 13'!$A$1:$H$21</oldFormula>
  </rdn>
  <rdn rId="0" localSheetId="17" customView="1" name="Z_D18DB499_0579_FF4A_9B8B_3F60D92FC7BB_.wvu.PrintTitles" hidden="1" oldHidden="1">
    <formula>'MAPA_4_LOKACIJA 13'!$1:$1</formula>
    <oldFormula>'MAPA_4_LOKACIJA 13'!$1:$1</oldFormula>
  </rdn>
  <rdn rId="0" localSheetId="18" customView="1" name="Z_D18DB499_0579_FF4A_9B8B_3F60D92FC7BB_.wvu.PrintArea" hidden="1" oldHidden="1">
    <formula>'MAPA_4_LOKACIJA 14'!$A$1:$H$21</formula>
    <oldFormula>'MAPA_4_LOKACIJA 14'!$A$1:$H$21</oldFormula>
  </rdn>
  <rdn rId="0" localSheetId="18" customView="1" name="Z_D18DB499_0579_FF4A_9B8B_3F60D92FC7BB_.wvu.PrintTitles" hidden="1" oldHidden="1">
    <formula>'MAPA_4_LOKACIJA 14'!$1:$1</formula>
    <oldFormula>'MAPA_4_LOKACIJA 14'!$1:$1</oldFormula>
  </rdn>
  <rdn rId="0" localSheetId="19" customView="1" name="Z_D18DB499_0579_FF4A_9B8B_3F60D92FC7BB_.wvu.PrintArea" hidden="1" oldHidden="1">
    <formula>'MAPA_4_LOKACIJA 15'!$A$1:$H$26</formula>
    <oldFormula>'MAPA_4_LOKACIJA 15'!$A$1:$H$26</oldFormula>
  </rdn>
  <rdn rId="0" localSheetId="19" customView="1" name="Z_D18DB499_0579_FF4A_9B8B_3F60D92FC7BB_.wvu.PrintTitles" hidden="1" oldHidden="1">
    <formula>'MAPA_4_LOKACIJA 15'!$1:$1</formula>
    <oldFormula>'MAPA_4_LOKACIJA 15'!$1:$1</oldFormula>
  </rdn>
  <rdn rId="0" localSheetId="20" customView="1" name="Z_D18DB499_0579_FF4A_9B8B_3F60D92FC7BB_.wvu.PrintArea" hidden="1" oldHidden="1">
    <formula>'MAPA_4_LOKACIJA 16'!$A$1:$H$21</formula>
    <oldFormula>'MAPA_4_LOKACIJA 16'!$A$1:$H$21</oldFormula>
  </rdn>
  <rdn rId="0" localSheetId="20" customView="1" name="Z_D18DB499_0579_FF4A_9B8B_3F60D92FC7BB_.wvu.PrintTitles" hidden="1" oldHidden="1">
    <formula>'MAPA_4_LOKACIJA 16'!$1:$1</formula>
    <oldFormula>'MAPA_4_LOKACIJA 16'!$1:$1</oldFormula>
  </rdn>
  <rdn rId="0" localSheetId="21" customView="1" name="Z_D18DB499_0579_FF4A_9B8B_3F60D92FC7BB_.wvu.PrintArea" hidden="1" oldHidden="1">
    <formula>'MAPA_4_LOKACIJA 17'!$A$1:$H$26</formula>
    <oldFormula>'MAPA_4_LOKACIJA 17'!$A$1:$H$26</oldFormula>
  </rdn>
  <rdn rId="0" localSheetId="21" customView="1" name="Z_D18DB499_0579_FF4A_9B8B_3F60D92FC7BB_.wvu.PrintTitles" hidden="1" oldHidden="1">
    <formula>'MAPA_4_LOKACIJA 17'!$1:$1</formula>
    <oldFormula>'MAPA_4_LOKACIJA 17'!$1:$1</oldFormula>
  </rdn>
  <rdn rId="0" localSheetId="22" customView="1" name="Z_D18DB499_0579_FF4A_9B8B_3F60D92FC7BB_.wvu.PrintArea" hidden="1" oldHidden="1">
    <formula>'MAPA_4_LOKACIJA 18'!$A$1:$H$21</formula>
    <oldFormula>'MAPA_4_LOKACIJA 18'!$A$1:$H$21</oldFormula>
  </rdn>
  <rdn rId="0" localSheetId="22" customView="1" name="Z_D18DB499_0579_FF4A_9B8B_3F60D92FC7BB_.wvu.PrintTitles" hidden="1" oldHidden="1">
    <formula>'MAPA_4_LOKACIJA 18'!$1:$1</formula>
    <oldFormula>'MAPA_4_LOKACIJA 18'!$1:$1</oldFormula>
  </rdn>
  <rdn rId="0" localSheetId="23" customView="1" name="Z_D18DB499_0579_FF4A_9B8B_3F60D92FC7BB_.wvu.PrintArea" hidden="1" oldHidden="1">
    <formula>MAPA_4_REKAPITULACIJA!$A$1:$H$71</formula>
    <oldFormula>MAPA_4_REKAPITULACIJA!$A$1:$H$71</oldFormula>
  </rdn>
  <rdn rId="0" localSheetId="23" customView="1" name="Z_D18DB499_0579_FF4A_9B8B_3F60D92FC7BB_.wvu.PrintTitles" hidden="1" oldHidden="1">
    <formula>MAPA_4_REKAPITULACIJA!$1:$1</formula>
    <oldFormula>MAPA_4_REKAPITULACIJA!$1:$1</oldFormula>
  </rdn>
  <rdn rId="0" localSheetId="24" customView="1" name="Z_D18DB499_0579_FF4A_9B8B_3F60D92FC7BB_.wvu.PrintArea" hidden="1" oldHidden="1">
    <formula>'MAPA_5_NC-VIDEONADZOR'!$A$1:$H$25</formula>
    <oldFormula>'MAPA_5_NC-VIDEONADZOR'!$A$1:$H$25</oldFormula>
  </rdn>
  <rdn rId="0" localSheetId="24" customView="1" name="Z_D18DB499_0579_FF4A_9B8B_3F60D92FC7BB_.wvu.PrintTitles" hidden="1" oldHidden="1">
    <formula>'MAPA_5_NC-VIDEONADZOR'!$1:$3</formula>
    <oldFormula>'MAPA_5_NC-VIDEONADZOR'!$1:$3</oldFormula>
  </rdn>
  <rdn rId="0" localSheetId="25" customView="1" name="Z_D18DB499_0579_FF4A_9B8B_3F60D92FC7BB_.wvu.PrintArea" hidden="1" oldHidden="1">
    <formula>'MAPA_5_NC-PROTUPROVALA'!$A$1:$H$33</formula>
    <oldFormula>'MAPA_5_NC-PROTUPROVALA'!$A$1:$H$33</oldFormula>
  </rdn>
  <rdn rId="0" localSheetId="25" customView="1" name="Z_D18DB499_0579_FF4A_9B8B_3F60D92FC7BB_.wvu.PrintTitles" hidden="1" oldHidden="1">
    <formula>'MAPA_5_NC-PROTUPROVALA'!$1:$3</formula>
    <oldFormula>'MAPA_5_NC-PROTUPROVALA'!$1:$3</oldFormula>
  </rdn>
  <rdn rId="0" localSheetId="26" customView="1" name="Z_D18DB499_0579_FF4A_9B8B_3F60D92FC7BB_.wvu.PrintArea" hidden="1" oldHidden="1">
    <formula>'MAPA_5_NC-KONTROLA PRISTUPA'!$A$1:$H$33</formula>
    <oldFormula>'MAPA_5_NC-KONTROLA PRISTUPA'!$A$1:$H$33</oldFormula>
  </rdn>
  <rdn rId="0" localSheetId="26" customView="1" name="Z_D18DB499_0579_FF4A_9B8B_3F60D92FC7BB_.wvu.PrintTitles" hidden="1" oldHidden="1">
    <formula>'MAPA_5_NC-KONTROLA PRISTUPA'!$1:$3</formula>
    <oldFormula>'MAPA_5_NC-KONTROLA PRISTUPA'!$1:$3</oldFormula>
  </rdn>
  <rdn rId="0" localSheetId="27" customView="1" name="Z_D18DB499_0579_FF4A_9B8B_3F60D92FC7BB_.wvu.PrintArea" hidden="1" oldHidden="1">
    <formula>'MAPA_5_NADZORNI CENTAR'!$A$1:$H$48</formula>
    <oldFormula>'MAPA_5_NADZORNI CENTAR'!$A$1:$H$48</oldFormula>
  </rdn>
  <rdn rId="0" localSheetId="27" customView="1" name="Z_D18DB499_0579_FF4A_9B8B_3F60D92FC7BB_.wvu.PrintTitles" hidden="1" oldHidden="1">
    <formula>'MAPA_5_NADZORNI CENTAR'!$1:$3</formula>
    <oldFormula>'MAPA_5_NADZORNI CENTAR'!$1:$3</oldFormula>
  </rdn>
  <rdn rId="0" localSheetId="28" customView="1" name="Z_D18DB499_0579_FF4A_9B8B_3F60D92FC7BB_.wvu.PrintArea" hidden="1" oldHidden="1">
    <formula>'MAPA_5_ZAJEDNIČKI RADOVI'!$A$1:$H$8</formula>
    <oldFormula>'MAPA_5_ZAJEDNIČKI RADOVI'!$A$1:$H$8</oldFormula>
  </rdn>
  <rdn rId="0" localSheetId="28" customView="1" name="Z_D18DB499_0579_FF4A_9B8B_3F60D92FC7BB_.wvu.PrintTitles" hidden="1" oldHidden="1">
    <formula>'MAPA_5_ZAJEDNIČKI RADOVI'!$1:$3</formula>
    <oldFormula>'MAPA_5_ZAJEDNIČKI RADOVI'!$1:$3</oldFormula>
  </rdn>
  <rdn rId="0" localSheetId="29" customView="1" name="Z_D18DB499_0579_FF4A_9B8B_3F60D92FC7BB_.wvu.PrintArea" hidden="1" oldHidden="1">
    <formula>MAPA_5_NAMJEŠTAJ!$A$1:$H$13</formula>
    <oldFormula>MAPA_5_NAMJEŠTAJ!$A$1:$H$13</oldFormula>
  </rdn>
  <rdn rId="0" localSheetId="29" customView="1" name="Z_D18DB499_0579_FF4A_9B8B_3F60D92FC7BB_.wvu.PrintTitles" hidden="1" oldHidden="1">
    <formula>MAPA_5_NAMJEŠTAJ!$1:$3</formula>
    <oldFormula>MAPA_5_NAMJEŠTAJ!$1:$3</oldFormula>
  </rdn>
  <rdn rId="0" localSheetId="30" customView="1" name="Z_D18DB499_0579_FF4A_9B8B_3F60D92FC7BB_.wvu.PrintArea" hidden="1" oldHidden="1">
    <formula>MAPA_5_REKAPITULACIJA!$A$1:$H$31</formula>
    <oldFormula>MAPA_5_REKAPITULACIJA!$A$1:$H$31</oldFormula>
  </rdn>
  <rdn rId="0" localSheetId="30" customView="1" name="Z_D18DB499_0579_FF4A_9B8B_3F60D92FC7BB_.wvu.PrintTitles" hidden="1" oldHidden="1">
    <formula>MAPA_5_REKAPITULACIJA!$1:$3</formula>
    <oldFormula>MAPA_5_REKAPITULACIJA!$1:$3</oldFormula>
  </rdn>
  <rcv guid="{D18DB499-0579-FF4A-9B8B-3F60D92FC7B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 sId="19">
    <oc r="B5" t="inlineStr">
      <is>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oc>
    <nc r="B5" t="inlineStr">
      <is>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nc>
  </rcc>
  <rcv guid="{D18DB499-0579-FF4A-9B8B-3F60D92FC7BB}" action="delete"/>
  <rdn rId="0" localSheetId="1" customView="1" name="Z_D18DB499_0579_FF4A_9B8B_3F60D92FC7BB_.wvu.PrintArea" hidden="1" oldHidden="1">
    <formula>PREAMBULA!$A$1:$A$16</formula>
    <oldFormula>PREAMBULA!$A$1:$A$16</oldFormula>
  </rdn>
  <rdn rId="0" localSheetId="1" customView="1" name="Z_D18DB499_0579_FF4A_9B8B_3F60D92FC7BB_.wvu.PrintTitles" hidden="1" oldHidden="1">
    <formula>PREAMBULA!$1:$6</formula>
    <oldFormula>PREAMBULA!$1:$6</oldFormula>
  </rdn>
  <rdn rId="0" localSheetId="2" customView="1" name="Z_D18DB499_0579_FF4A_9B8B_3F60D92FC7BB_.wvu.PrintArea" hidden="1" oldHidden="1">
    <formula>MAPA_1!$A$1:$I$2496</formula>
    <oldFormula>MAPA_1!$A$1:$I$2496</oldFormula>
  </rdn>
  <rdn rId="0" localSheetId="2" customView="1" name="Z_D18DB499_0579_FF4A_9B8B_3F60D92FC7BB_.wvu.PrintTitles" hidden="1" oldHidden="1">
    <formula>MAPA_1!$1:$6</formula>
    <oldFormula>MAPA_1!$1:$6</oldFormula>
  </rdn>
  <rdn rId="0" localSheetId="3" customView="1" name="Z_D18DB499_0579_FF4A_9B8B_3F60D92FC7BB_.wvu.PrintArea" hidden="1" oldHidden="1">
    <formula>MAPA_1_JEDNAKOVRIJEDNOST!$A$1:$G$411</formula>
    <oldFormula>MAPA_1_JEDNAKOVRIJEDNOST!$A$1:$G$411</oldFormula>
  </rdn>
  <rdn rId="0" localSheetId="3" customView="1" name="Z_D18DB499_0579_FF4A_9B8B_3F60D92FC7BB_.wvu.PrintTitles" hidden="1" oldHidden="1">
    <formula>MAPA_1_JEDNAKOVRIJEDNOST!$1:$1</formula>
    <oldFormula>MAPA_1_JEDNAKOVRIJEDNOST!$1:$1</oldFormula>
  </rdn>
  <rdn rId="0" localSheetId="6" customView="1" name="Z_D18DB499_0579_FF4A_9B8B_3F60D92FC7BB_.wvu.PrintArea" hidden="1" oldHidden="1">
    <formula>'MAPA_4_LOKACIJA 1'!$A$1:$H$26</formula>
    <oldFormula>'MAPA_4_LOKACIJA 1'!$A$1:$H$26</oldFormula>
  </rdn>
  <rdn rId="0" localSheetId="6" customView="1" name="Z_D18DB499_0579_FF4A_9B8B_3F60D92FC7BB_.wvu.PrintTitles" hidden="1" oldHidden="1">
    <formula>'MAPA_4_LOKACIJA 1'!$1:$1</formula>
    <oldFormula>'MAPA_4_LOKACIJA 1'!$1:$1</oldFormula>
  </rdn>
  <rdn rId="0" localSheetId="7" customView="1" name="Z_D18DB499_0579_FF4A_9B8B_3F60D92FC7BB_.wvu.PrintArea" hidden="1" oldHidden="1">
    <formula>'MAPA_4_LOKACIJA 2'!$A$1:$H$21</formula>
    <oldFormula>'MAPA_4_LOKACIJA 2'!$A$1:$H$21</oldFormula>
  </rdn>
  <rdn rId="0" localSheetId="7" customView="1" name="Z_D18DB499_0579_FF4A_9B8B_3F60D92FC7BB_.wvu.PrintTitles" hidden="1" oldHidden="1">
    <formula>'MAPA_4_LOKACIJA 2'!$1:$1</formula>
    <oldFormula>'MAPA_4_LOKACIJA 2'!$1:$1</oldFormula>
  </rdn>
  <rdn rId="0" localSheetId="8" customView="1" name="Z_D18DB499_0579_FF4A_9B8B_3F60D92FC7BB_.wvu.PrintArea" hidden="1" oldHidden="1">
    <formula>'MAPA_4_LOKACIJA 3'!$A$1:$H$21</formula>
    <oldFormula>'MAPA_4_LOKACIJA 3'!$A$1:$H$21</oldFormula>
  </rdn>
  <rdn rId="0" localSheetId="8" customView="1" name="Z_D18DB499_0579_FF4A_9B8B_3F60D92FC7BB_.wvu.PrintTitles" hidden="1" oldHidden="1">
    <formula>'MAPA_4_LOKACIJA 3'!$1:$1</formula>
    <oldFormula>'MAPA_4_LOKACIJA 3'!$1:$1</oldFormula>
  </rdn>
  <rdn rId="0" localSheetId="9" customView="1" name="Z_D18DB499_0579_FF4A_9B8B_3F60D92FC7BB_.wvu.PrintArea" hidden="1" oldHidden="1">
    <formula>'MAPA_4_LOKACIJA 4'!$A$1:$H$26</formula>
    <oldFormula>'MAPA_4_LOKACIJA 4'!$A$1:$H$26</oldFormula>
  </rdn>
  <rdn rId="0" localSheetId="9" customView="1" name="Z_D18DB499_0579_FF4A_9B8B_3F60D92FC7BB_.wvu.PrintTitles" hidden="1" oldHidden="1">
    <formula>'MAPA_4_LOKACIJA 4'!$1:$1</formula>
    <oldFormula>'MAPA_4_LOKACIJA 4'!$1:$1</oldFormula>
  </rdn>
  <rdn rId="0" localSheetId="10" customView="1" name="Z_D18DB499_0579_FF4A_9B8B_3F60D92FC7BB_.wvu.PrintArea" hidden="1" oldHidden="1">
    <formula>'MAPA_4_LOKACIJA 5'!$A$1:$H$26</formula>
    <oldFormula>'MAPA_4_LOKACIJA 5'!$A$1:$H$26</oldFormula>
  </rdn>
  <rdn rId="0" localSheetId="10" customView="1" name="Z_D18DB499_0579_FF4A_9B8B_3F60D92FC7BB_.wvu.PrintTitles" hidden="1" oldHidden="1">
    <formula>'MAPA_4_LOKACIJA 5'!$1:$1</formula>
    <oldFormula>'MAPA_4_LOKACIJA 5'!$1:$1</oldFormula>
  </rdn>
  <rdn rId="0" localSheetId="11" customView="1" name="Z_D18DB499_0579_FF4A_9B8B_3F60D92FC7BB_.wvu.PrintArea" hidden="1" oldHidden="1">
    <formula>'MAPA_4_LOKACIJA 6'!$A$1:$H$21</formula>
    <oldFormula>'MAPA_4_LOKACIJA 6'!$A$1:$H$21</oldFormula>
  </rdn>
  <rdn rId="0" localSheetId="11" customView="1" name="Z_D18DB499_0579_FF4A_9B8B_3F60D92FC7BB_.wvu.PrintTitles" hidden="1" oldHidden="1">
    <formula>'MAPA_4_LOKACIJA 6'!$1:$1</formula>
    <oldFormula>'MAPA_4_LOKACIJA 6'!$1:$1</oldFormula>
  </rdn>
  <rdn rId="0" localSheetId="12" customView="1" name="Z_D18DB499_0579_FF4A_9B8B_3F60D92FC7BB_.wvu.PrintArea" hidden="1" oldHidden="1">
    <formula>'MAPA_4_LOKACIJA 7'!$A$1:$H$21</formula>
    <oldFormula>'MAPA_4_LOKACIJA 7'!$A$1:$H$21</oldFormula>
  </rdn>
  <rdn rId="0" localSheetId="12" customView="1" name="Z_D18DB499_0579_FF4A_9B8B_3F60D92FC7BB_.wvu.PrintTitles" hidden="1" oldHidden="1">
    <formula>'MAPA_4_LOKACIJA 7'!$1:$1</formula>
    <oldFormula>'MAPA_4_LOKACIJA 7'!$1:$1</oldFormula>
  </rdn>
  <rdn rId="0" localSheetId="13" customView="1" name="Z_D18DB499_0579_FF4A_9B8B_3F60D92FC7BB_.wvu.PrintArea" hidden="1" oldHidden="1">
    <formula>'MAPA_4_LOKACIJA 8'!$A$1:$H$21</formula>
    <oldFormula>'MAPA_4_LOKACIJA 8'!$A$1:$H$21</oldFormula>
  </rdn>
  <rdn rId="0" localSheetId="13" customView="1" name="Z_D18DB499_0579_FF4A_9B8B_3F60D92FC7BB_.wvu.PrintTitles" hidden="1" oldHidden="1">
    <formula>'MAPA_4_LOKACIJA 8'!$1:$1</formula>
    <oldFormula>'MAPA_4_LOKACIJA 8'!$1:$1</oldFormula>
  </rdn>
  <rdn rId="0" localSheetId="14" customView="1" name="Z_D18DB499_0579_FF4A_9B8B_3F60D92FC7BB_.wvu.PrintArea" hidden="1" oldHidden="1">
    <formula>'MAPA_4_LOKACIJA 9'!$A$1:$H$26</formula>
    <oldFormula>'MAPA_4_LOKACIJA 9'!$A$1:$H$26</oldFormula>
  </rdn>
  <rdn rId="0" localSheetId="14" customView="1" name="Z_D18DB499_0579_FF4A_9B8B_3F60D92FC7BB_.wvu.PrintTitles" hidden="1" oldHidden="1">
    <formula>'MAPA_4_LOKACIJA 9'!$1:$1</formula>
    <oldFormula>'MAPA_4_LOKACIJA 9'!$1:$1</oldFormula>
  </rdn>
  <rdn rId="0" localSheetId="15" customView="1" name="Z_D18DB499_0579_FF4A_9B8B_3F60D92FC7BB_.wvu.PrintArea" hidden="1" oldHidden="1">
    <formula>'MAPA_4_LOKACIJA 10'!$A$1:$H$21</formula>
    <oldFormula>'MAPA_4_LOKACIJA 10'!$A$1:$H$21</oldFormula>
  </rdn>
  <rdn rId="0" localSheetId="15" customView="1" name="Z_D18DB499_0579_FF4A_9B8B_3F60D92FC7BB_.wvu.PrintTitles" hidden="1" oldHidden="1">
    <formula>'MAPA_4_LOKACIJA 10'!$1:$1</formula>
    <oldFormula>'MAPA_4_LOKACIJA 10'!$1:$1</oldFormula>
  </rdn>
  <rdn rId="0" localSheetId="16" customView="1" name="Z_D18DB499_0579_FF4A_9B8B_3F60D92FC7BB_.wvu.PrintArea" hidden="1" oldHidden="1">
    <formula>'MAPA_4_LOKACIJA 11'!$A$1:$H$26</formula>
    <oldFormula>'MAPA_4_LOKACIJA 11'!$A$1:$H$26</oldFormula>
  </rdn>
  <rdn rId="0" localSheetId="16" customView="1" name="Z_D18DB499_0579_FF4A_9B8B_3F60D92FC7BB_.wvu.PrintTitles" hidden="1" oldHidden="1">
    <formula>'MAPA_4_LOKACIJA 11'!$1:$1</formula>
    <oldFormula>'MAPA_4_LOKACIJA 11'!$1:$1</oldFormula>
  </rdn>
  <rdn rId="0" localSheetId="17" customView="1" name="Z_D18DB499_0579_FF4A_9B8B_3F60D92FC7BB_.wvu.PrintArea" hidden="1" oldHidden="1">
    <formula>'MAPA_4_LOKACIJA 13'!$A$1:$H$21</formula>
    <oldFormula>'MAPA_4_LOKACIJA 13'!$A$1:$H$21</oldFormula>
  </rdn>
  <rdn rId="0" localSheetId="17" customView="1" name="Z_D18DB499_0579_FF4A_9B8B_3F60D92FC7BB_.wvu.PrintTitles" hidden="1" oldHidden="1">
    <formula>'MAPA_4_LOKACIJA 13'!$1:$1</formula>
    <oldFormula>'MAPA_4_LOKACIJA 13'!$1:$1</oldFormula>
  </rdn>
  <rdn rId="0" localSheetId="18" customView="1" name="Z_D18DB499_0579_FF4A_9B8B_3F60D92FC7BB_.wvu.PrintArea" hidden="1" oldHidden="1">
    <formula>'MAPA_4_LOKACIJA 14'!$A$1:$H$21</formula>
    <oldFormula>'MAPA_4_LOKACIJA 14'!$A$1:$H$21</oldFormula>
  </rdn>
  <rdn rId="0" localSheetId="18" customView="1" name="Z_D18DB499_0579_FF4A_9B8B_3F60D92FC7BB_.wvu.PrintTitles" hidden="1" oldHidden="1">
    <formula>'MAPA_4_LOKACIJA 14'!$1:$1</formula>
    <oldFormula>'MAPA_4_LOKACIJA 14'!$1:$1</oldFormula>
  </rdn>
  <rdn rId="0" localSheetId="19" customView="1" name="Z_D18DB499_0579_FF4A_9B8B_3F60D92FC7BB_.wvu.PrintArea" hidden="1" oldHidden="1">
    <formula>'MAPA_4_LOKACIJA 15'!$A$1:$H$26</formula>
    <oldFormula>'MAPA_4_LOKACIJA 15'!$A$1:$H$26</oldFormula>
  </rdn>
  <rdn rId="0" localSheetId="19" customView="1" name="Z_D18DB499_0579_FF4A_9B8B_3F60D92FC7BB_.wvu.PrintTitles" hidden="1" oldHidden="1">
    <formula>'MAPA_4_LOKACIJA 15'!$1:$1</formula>
    <oldFormula>'MAPA_4_LOKACIJA 15'!$1:$1</oldFormula>
  </rdn>
  <rdn rId="0" localSheetId="20" customView="1" name="Z_D18DB499_0579_FF4A_9B8B_3F60D92FC7BB_.wvu.PrintArea" hidden="1" oldHidden="1">
    <formula>'MAPA_4_LOKACIJA 16'!$A$1:$H$21</formula>
    <oldFormula>'MAPA_4_LOKACIJA 16'!$A$1:$H$21</oldFormula>
  </rdn>
  <rdn rId="0" localSheetId="20" customView="1" name="Z_D18DB499_0579_FF4A_9B8B_3F60D92FC7BB_.wvu.PrintTitles" hidden="1" oldHidden="1">
    <formula>'MAPA_4_LOKACIJA 16'!$1:$1</formula>
    <oldFormula>'MAPA_4_LOKACIJA 16'!$1:$1</oldFormula>
  </rdn>
  <rdn rId="0" localSheetId="21" customView="1" name="Z_D18DB499_0579_FF4A_9B8B_3F60D92FC7BB_.wvu.PrintArea" hidden="1" oldHidden="1">
    <formula>'MAPA_4_LOKACIJA 17'!$A$1:$H$26</formula>
    <oldFormula>'MAPA_4_LOKACIJA 17'!$A$1:$H$26</oldFormula>
  </rdn>
  <rdn rId="0" localSheetId="21" customView="1" name="Z_D18DB499_0579_FF4A_9B8B_3F60D92FC7BB_.wvu.PrintTitles" hidden="1" oldHidden="1">
    <formula>'MAPA_4_LOKACIJA 17'!$1:$1</formula>
    <oldFormula>'MAPA_4_LOKACIJA 17'!$1:$1</oldFormula>
  </rdn>
  <rdn rId="0" localSheetId="22" customView="1" name="Z_D18DB499_0579_FF4A_9B8B_3F60D92FC7BB_.wvu.PrintArea" hidden="1" oldHidden="1">
    <formula>'MAPA_4_LOKACIJA 18'!$A$1:$H$21</formula>
    <oldFormula>'MAPA_4_LOKACIJA 18'!$A$1:$H$21</oldFormula>
  </rdn>
  <rdn rId="0" localSheetId="22" customView="1" name="Z_D18DB499_0579_FF4A_9B8B_3F60D92FC7BB_.wvu.PrintTitles" hidden="1" oldHidden="1">
    <formula>'MAPA_4_LOKACIJA 18'!$1:$1</formula>
    <oldFormula>'MAPA_4_LOKACIJA 18'!$1:$1</oldFormula>
  </rdn>
  <rdn rId="0" localSheetId="23" customView="1" name="Z_D18DB499_0579_FF4A_9B8B_3F60D92FC7BB_.wvu.PrintArea" hidden="1" oldHidden="1">
    <formula>MAPA_4_REKAPITULACIJA!$A$1:$H$71</formula>
    <oldFormula>MAPA_4_REKAPITULACIJA!$A$1:$H$71</oldFormula>
  </rdn>
  <rdn rId="0" localSheetId="23" customView="1" name="Z_D18DB499_0579_FF4A_9B8B_3F60D92FC7BB_.wvu.PrintTitles" hidden="1" oldHidden="1">
    <formula>MAPA_4_REKAPITULACIJA!$1:$1</formula>
    <oldFormula>MAPA_4_REKAPITULACIJA!$1:$1</oldFormula>
  </rdn>
  <rdn rId="0" localSheetId="24" customView="1" name="Z_D18DB499_0579_FF4A_9B8B_3F60D92FC7BB_.wvu.PrintArea" hidden="1" oldHidden="1">
    <formula>'MAPA_5_NC-VIDEONADZOR'!$A$1:$H$25</formula>
    <oldFormula>'MAPA_5_NC-VIDEONADZOR'!$A$1:$H$25</oldFormula>
  </rdn>
  <rdn rId="0" localSheetId="24" customView="1" name="Z_D18DB499_0579_FF4A_9B8B_3F60D92FC7BB_.wvu.PrintTitles" hidden="1" oldHidden="1">
    <formula>'MAPA_5_NC-VIDEONADZOR'!$1:$3</formula>
    <oldFormula>'MAPA_5_NC-VIDEONADZOR'!$1:$3</oldFormula>
  </rdn>
  <rdn rId="0" localSheetId="25" customView="1" name="Z_D18DB499_0579_FF4A_9B8B_3F60D92FC7BB_.wvu.PrintArea" hidden="1" oldHidden="1">
    <formula>'MAPA_5_NC-PROTUPROVALA'!$A$1:$H$33</formula>
    <oldFormula>'MAPA_5_NC-PROTUPROVALA'!$A$1:$H$33</oldFormula>
  </rdn>
  <rdn rId="0" localSheetId="25" customView="1" name="Z_D18DB499_0579_FF4A_9B8B_3F60D92FC7BB_.wvu.PrintTitles" hidden="1" oldHidden="1">
    <formula>'MAPA_5_NC-PROTUPROVALA'!$1:$3</formula>
    <oldFormula>'MAPA_5_NC-PROTUPROVALA'!$1:$3</oldFormula>
  </rdn>
  <rdn rId="0" localSheetId="26" customView="1" name="Z_D18DB499_0579_FF4A_9B8B_3F60D92FC7BB_.wvu.PrintArea" hidden="1" oldHidden="1">
    <formula>'MAPA_5_NC-KONTROLA PRISTUPA'!$A$1:$H$33</formula>
    <oldFormula>'MAPA_5_NC-KONTROLA PRISTUPA'!$A$1:$H$33</oldFormula>
  </rdn>
  <rdn rId="0" localSheetId="26" customView="1" name="Z_D18DB499_0579_FF4A_9B8B_3F60D92FC7BB_.wvu.PrintTitles" hidden="1" oldHidden="1">
    <formula>'MAPA_5_NC-KONTROLA PRISTUPA'!$1:$3</formula>
    <oldFormula>'MAPA_5_NC-KONTROLA PRISTUPA'!$1:$3</oldFormula>
  </rdn>
  <rdn rId="0" localSheetId="27" customView="1" name="Z_D18DB499_0579_FF4A_9B8B_3F60D92FC7BB_.wvu.PrintArea" hidden="1" oldHidden="1">
    <formula>'MAPA_5_NADZORNI CENTAR'!$A$1:$H$48</formula>
    <oldFormula>'MAPA_5_NADZORNI CENTAR'!$A$1:$H$48</oldFormula>
  </rdn>
  <rdn rId="0" localSheetId="27" customView="1" name="Z_D18DB499_0579_FF4A_9B8B_3F60D92FC7BB_.wvu.PrintTitles" hidden="1" oldHidden="1">
    <formula>'MAPA_5_NADZORNI CENTAR'!$1:$3</formula>
    <oldFormula>'MAPA_5_NADZORNI CENTAR'!$1:$3</oldFormula>
  </rdn>
  <rdn rId="0" localSheetId="28" customView="1" name="Z_D18DB499_0579_FF4A_9B8B_3F60D92FC7BB_.wvu.PrintArea" hidden="1" oldHidden="1">
    <formula>'MAPA_5_ZAJEDNIČKI RADOVI'!$A$1:$H$8</formula>
    <oldFormula>'MAPA_5_ZAJEDNIČKI RADOVI'!$A$1:$H$8</oldFormula>
  </rdn>
  <rdn rId="0" localSheetId="28" customView="1" name="Z_D18DB499_0579_FF4A_9B8B_3F60D92FC7BB_.wvu.PrintTitles" hidden="1" oldHidden="1">
    <formula>'MAPA_5_ZAJEDNIČKI RADOVI'!$1:$3</formula>
    <oldFormula>'MAPA_5_ZAJEDNIČKI RADOVI'!$1:$3</oldFormula>
  </rdn>
  <rdn rId="0" localSheetId="29" customView="1" name="Z_D18DB499_0579_FF4A_9B8B_3F60D92FC7BB_.wvu.PrintArea" hidden="1" oldHidden="1">
    <formula>MAPA_5_NAMJEŠTAJ!$A$1:$H$13</formula>
    <oldFormula>MAPA_5_NAMJEŠTAJ!$A$1:$H$13</oldFormula>
  </rdn>
  <rdn rId="0" localSheetId="29" customView="1" name="Z_D18DB499_0579_FF4A_9B8B_3F60D92FC7BB_.wvu.PrintTitles" hidden="1" oldHidden="1">
    <formula>MAPA_5_NAMJEŠTAJ!$1:$3</formula>
    <oldFormula>MAPA_5_NAMJEŠTAJ!$1:$3</oldFormula>
  </rdn>
  <rdn rId="0" localSheetId="30" customView="1" name="Z_D18DB499_0579_FF4A_9B8B_3F60D92FC7BB_.wvu.PrintArea" hidden="1" oldHidden="1">
    <formula>MAPA_5_REKAPITULACIJA!$A$1:$H$31</formula>
    <oldFormula>MAPA_5_REKAPITULACIJA!$A$1:$H$31</oldFormula>
  </rdn>
  <rdn rId="0" localSheetId="30" customView="1" name="Z_D18DB499_0579_FF4A_9B8B_3F60D92FC7BB_.wvu.PrintTitles" hidden="1" oldHidden="1">
    <formula>MAPA_5_REKAPITULACIJA!$1:$3</formula>
    <oldFormula>MAPA_5_REKAPITULACIJA!$1:$3</oldFormula>
  </rdn>
  <rcv guid="{D18DB499-0579-FF4A-9B8B-3F60D92FC7B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1" sId="21">
    <oc r="B5" t="inlineStr">
      <is>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oc>
    <nc r="B5" t="inlineStr">
      <is>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8DB499-0579-FF4A-9B8B-3F60D92FC7BB}" action="delete"/>
  <rdn rId="0" localSheetId="1" customView="1" name="Z_D18DB499_0579_FF4A_9B8B_3F60D92FC7BB_.wvu.PrintArea" hidden="1" oldHidden="1">
    <formula>PREAMBULA!$A$1:$A$16</formula>
    <oldFormula>PREAMBULA!$A$1:$A$16</oldFormula>
  </rdn>
  <rdn rId="0" localSheetId="1" customView="1" name="Z_D18DB499_0579_FF4A_9B8B_3F60D92FC7BB_.wvu.PrintTitles" hidden="1" oldHidden="1">
    <formula>PREAMBULA!$1:$6</formula>
    <oldFormula>PREAMBULA!$1:$6</oldFormula>
  </rdn>
  <rdn rId="0" localSheetId="2" customView="1" name="Z_D18DB499_0579_FF4A_9B8B_3F60D92FC7BB_.wvu.PrintArea" hidden="1" oldHidden="1">
    <formula>MAPA_1!$A$1:$I$2496</formula>
    <oldFormula>MAPA_1!$A$1:$I$2496</oldFormula>
  </rdn>
  <rdn rId="0" localSheetId="2" customView="1" name="Z_D18DB499_0579_FF4A_9B8B_3F60D92FC7BB_.wvu.PrintTitles" hidden="1" oldHidden="1">
    <formula>MAPA_1!$1:$6</formula>
    <oldFormula>MAPA_1!$1:$6</oldFormula>
  </rdn>
  <rdn rId="0" localSheetId="3" customView="1" name="Z_D18DB499_0579_FF4A_9B8B_3F60D92FC7BB_.wvu.PrintArea" hidden="1" oldHidden="1">
    <formula>MAPA_1_JEDNAKOVRIJEDNOST!$A$1:$G$411</formula>
    <oldFormula>MAPA_1_JEDNAKOVRIJEDNOST!$A$1:$G$411</oldFormula>
  </rdn>
  <rdn rId="0" localSheetId="3" customView="1" name="Z_D18DB499_0579_FF4A_9B8B_3F60D92FC7BB_.wvu.PrintTitles" hidden="1" oldHidden="1">
    <formula>MAPA_1_JEDNAKOVRIJEDNOST!$1:$1</formula>
    <oldFormula>MAPA_1_JEDNAKOVRIJEDNOST!$1:$1</oldFormula>
  </rdn>
  <rdn rId="0" localSheetId="6" customView="1" name="Z_D18DB499_0579_FF4A_9B8B_3F60D92FC7BB_.wvu.PrintArea" hidden="1" oldHidden="1">
    <formula>'MAPA_4_LOKACIJA 1'!$A$1:$H$26</formula>
    <oldFormula>'MAPA_4_LOKACIJA 1'!$A$1:$H$26</oldFormula>
  </rdn>
  <rdn rId="0" localSheetId="6" customView="1" name="Z_D18DB499_0579_FF4A_9B8B_3F60D92FC7BB_.wvu.PrintTitles" hidden="1" oldHidden="1">
    <formula>'MAPA_4_LOKACIJA 1'!$1:$1</formula>
    <oldFormula>'MAPA_4_LOKACIJA 1'!$1:$1</oldFormula>
  </rdn>
  <rdn rId="0" localSheetId="7" customView="1" name="Z_D18DB499_0579_FF4A_9B8B_3F60D92FC7BB_.wvu.PrintArea" hidden="1" oldHidden="1">
    <formula>'MAPA_4_LOKACIJA 2'!$A$1:$H$21</formula>
    <oldFormula>'MAPA_4_LOKACIJA 2'!$A$1:$H$21</oldFormula>
  </rdn>
  <rdn rId="0" localSheetId="7" customView="1" name="Z_D18DB499_0579_FF4A_9B8B_3F60D92FC7BB_.wvu.PrintTitles" hidden="1" oldHidden="1">
    <formula>'MAPA_4_LOKACIJA 2'!$1:$1</formula>
    <oldFormula>'MAPA_4_LOKACIJA 2'!$1:$1</oldFormula>
  </rdn>
  <rdn rId="0" localSheetId="8" customView="1" name="Z_D18DB499_0579_FF4A_9B8B_3F60D92FC7BB_.wvu.PrintArea" hidden="1" oldHidden="1">
    <formula>'MAPA_4_LOKACIJA 3'!$A$1:$H$21</formula>
    <oldFormula>'MAPA_4_LOKACIJA 3'!$A$1:$H$21</oldFormula>
  </rdn>
  <rdn rId="0" localSheetId="8" customView="1" name="Z_D18DB499_0579_FF4A_9B8B_3F60D92FC7BB_.wvu.PrintTitles" hidden="1" oldHidden="1">
    <formula>'MAPA_4_LOKACIJA 3'!$1:$1</formula>
    <oldFormula>'MAPA_4_LOKACIJA 3'!$1:$1</oldFormula>
  </rdn>
  <rdn rId="0" localSheetId="9" customView="1" name="Z_D18DB499_0579_FF4A_9B8B_3F60D92FC7BB_.wvu.PrintArea" hidden="1" oldHidden="1">
    <formula>'MAPA_4_LOKACIJA 4'!$A$1:$H$26</formula>
    <oldFormula>'MAPA_4_LOKACIJA 4'!$A$1:$H$26</oldFormula>
  </rdn>
  <rdn rId="0" localSheetId="9" customView="1" name="Z_D18DB499_0579_FF4A_9B8B_3F60D92FC7BB_.wvu.PrintTitles" hidden="1" oldHidden="1">
    <formula>'MAPA_4_LOKACIJA 4'!$1:$1</formula>
    <oldFormula>'MAPA_4_LOKACIJA 4'!$1:$1</oldFormula>
  </rdn>
  <rdn rId="0" localSheetId="10" customView="1" name="Z_D18DB499_0579_FF4A_9B8B_3F60D92FC7BB_.wvu.PrintArea" hidden="1" oldHidden="1">
    <formula>'MAPA_4_LOKACIJA 5'!$A$1:$H$26</formula>
    <oldFormula>'MAPA_4_LOKACIJA 5'!$A$1:$H$26</oldFormula>
  </rdn>
  <rdn rId="0" localSheetId="10" customView="1" name="Z_D18DB499_0579_FF4A_9B8B_3F60D92FC7BB_.wvu.PrintTitles" hidden="1" oldHidden="1">
    <formula>'MAPA_4_LOKACIJA 5'!$1:$1</formula>
    <oldFormula>'MAPA_4_LOKACIJA 5'!$1:$1</oldFormula>
  </rdn>
  <rdn rId="0" localSheetId="11" customView="1" name="Z_D18DB499_0579_FF4A_9B8B_3F60D92FC7BB_.wvu.PrintArea" hidden="1" oldHidden="1">
    <formula>'MAPA_4_LOKACIJA 6'!$A$1:$H$21</formula>
    <oldFormula>'MAPA_4_LOKACIJA 6'!$A$1:$H$21</oldFormula>
  </rdn>
  <rdn rId="0" localSheetId="11" customView="1" name="Z_D18DB499_0579_FF4A_9B8B_3F60D92FC7BB_.wvu.PrintTitles" hidden="1" oldHidden="1">
    <formula>'MAPA_4_LOKACIJA 6'!$1:$1</formula>
    <oldFormula>'MAPA_4_LOKACIJA 6'!$1:$1</oldFormula>
  </rdn>
  <rdn rId="0" localSheetId="12" customView="1" name="Z_D18DB499_0579_FF4A_9B8B_3F60D92FC7BB_.wvu.PrintArea" hidden="1" oldHidden="1">
    <formula>'MAPA_4_LOKACIJA 7'!$A$1:$H$21</formula>
    <oldFormula>'MAPA_4_LOKACIJA 7'!$A$1:$H$21</oldFormula>
  </rdn>
  <rdn rId="0" localSheetId="12" customView="1" name="Z_D18DB499_0579_FF4A_9B8B_3F60D92FC7BB_.wvu.PrintTitles" hidden="1" oldHidden="1">
    <formula>'MAPA_4_LOKACIJA 7'!$1:$1</formula>
    <oldFormula>'MAPA_4_LOKACIJA 7'!$1:$1</oldFormula>
  </rdn>
  <rdn rId="0" localSheetId="13" customView="1" name="Z_D18DB499_0579_FF4A_9B8B_3F60D92FC7BB_.wvu.PrintArea" hidden="1" oldHidden="1">
    <formula>'MAPA_4_LOKACIJA 8'!$A$1:$H$21</formula>
    <oldFormula>'MAPA_4_LOKACIJA 8'!$A$1:$H$21</oldFormula>
  </rdn>
  <rdn rId="0" localSheetId="13" customView="1" name="Z_D18DB499_0579_FF4A_9B8B_3F60D92FC7BB_.wvu.PrintTitles" hidden="1" oldHidden="1">
    <formula>'MAPA_4_LOKACIJA 8'!$1:$1</formula>
    <oldFormula>'MAPA_4_LOKACIJA 8'!$1:$1</oldFormula>
  </rdn>
  <rdn rId="0" localSheetId="14" customView="1" name="Z_D18DB499_0579_FF4A_9B8B_3F60D92FC7BB_.wvu.PrintArea" hidden="1" oldHidden="1">
    <formula>'MAPA_4_LOKACIJA 9'!$A$1:$H$26</formula>
    <oldFormula>'MAPA_4_LOKACIJA 9'!$A$1:$H$26</oldFormula>
  </rdn>
  <rdn rId="0" localSheetId="14" customView="1" name="Z_D18DB499_0579_FF4A_9B8B_3F60D92FC7BB_.wvu.PrintTitles" hidden="1" oldHidden="1">
    <formula>'MAPA_4_LOKACIJA 9'!$1:$1</formula>
    <oldFormula>'MAPA_4_LOKACIJA 9'!$1:$1</oldFormula>
  </rdn>
  <rdn rId="0" localSheetId="15" customView="1" name="Z_D18DB499_0579_FF4A_9B8B_3F60D92FC7BB_.wvu.PrintArea" hidden="1" oldHidden="1">
    <formula>'MAPA_4_LOKACIJA 10'!$A$1:$H$21</formula>
    <oldFormula>'MAPA_4_LOKACIJA 10'!$A$1:$H$21</oldFormula>
  </rdn>
  <rdn rId="0" localSheetId="15" customView="1" name="Z_D18DB499_0579_FF4A_9B8B_3F60D92FC7BB_.wvu.PrintTitles" hidden="1" oldHidden="1">
    <formula>'MAPA_4_LOKACIJA 10'!$1:$1</formula>
    <oldFormula>'MAPA_4_LOKACIJA 10'!$1:$1</oldFormula>
  </rdn>
  <rdn rId="0" localSheetId="16" customView="1" name="Z_D18DB499_0579_FF4A_9B8B_3F60D92FC7BB_.wvu.PrintArea" hidden="1" oldHidden="1">
    <formula>'MAPA_4_LOKACIJA 11'!$A$1:$H$26</formula>
    <oldFormula>'MAPA_4_LOKACIJA 11'!$A$1:$H$26</oldFormula>
  </rdn>
  <rdn rId="0" localSheetId="16" customView="1" name="Z_D18DB499_0579_FF4A_9B8B_3F60D92FC7BB_.wvu.PrintTitles" hidden="1" oldHidden="1">
    <formula>'MAPA_4_LOKACIJA 11'!$1:$1</formula>
    <oldFormula>'MAPA_4_LOKACIJA 11'!$1:$1</oldFormula>
  </rdn>
  <rdn rId="0" localSheetId="17" customView="1" name="Z_D18DB499_0579_FF4A_9B8B_3F60D92FC7BB_.wvu.PrintArea" hidden="1" oldHidden="1">
    <formula>'MAPA_4_LOKACIJA 13'!$A$1:$H$21</formula>
    <oldFormula>'MAPA_4_LOKACIJA 13'!$A$1:$H$21</oldFormula>
  </rdn>
  <rdn rId="0" localSheetId="17" customView="1" name="Z_D18DB499_0579_FF4A_9B8B_3F60D92FC7BB_.wvu.PrintTitles" hidden="1" oldHidden="1">
    <formula>'MAPA_4_LOKACIJA 13'!$1:$1</formula>
    <oldFormula>'MAPA_4_LOKACIJA 13'!$1:$1</oldFormula>
  </rdn>
  <rdn rId="0" localSheetId="18" customView="1" name="Z_D18DB499_0579_FF4A_9B8B_3F60D92FC7BB_.wvu.PrintArea" hidden="1" oldHidden="1">
    <formula>'MAPA_4_LOKACIJA 14'!$A$1:$H$21</formula>
    <oldFormula>'MAPA_4_LOKACIJA 14'!$A$1:$H$21</oldFormula>
  </rdn>
  <rdn rId="0" localSheetId="18" customView="1" name="Z_D18DB499_0579_FF4A_9B8B_3F60D92FC7BB_.wvu.PrintTitles" hidden="1" oldHidden="1">
    <formula>'MAPA_4_LOKACIJA 14'!$1:$1</formula>
    <oldFormula>'MAPA_4_LOKACIJA 14'!$1:$1</oldFormula>
  </rdn>
  <rdn rId="0" localSheetId="19" customView="1" name="Z_D18DB499_0579_FF4A_9B8B_3F60D92FC7BB_.wvu.PrintArea" hidden="1" oldHidden="1">
    <formula>'MAPA_4_LOKACIJA 15'!$A$1:$H$26</formula>
    <oldFormula>'MAPA_4_LOKACIJA 15'!$A$1:$H$26</oldFormula>
  </rdn>
  <rdn rId="0" localSheetId="19" customView="1" name="Z_D18DB499_0579_FF4A_9B8B_3F60D92FC7BB_.wvu.PrintTitles" hidden="1" oldHidden="1">
    <formula>'MAPA_4_LOKACIJA 15'!$1:$1</formula>
    <oldFormula>'MAPA_4_LOKACIJA 15'!$1:$1</oldFormula>
  </rdn>
  <rdn rId="0" localSheetId="20" customView="1" name="Z_D18DB499_0579_FF4A_9B8B_3F60D92FC7BB_.wvu.PrintArea" hidden="1" oldHidden="1">
    <formula>'MAPA_4_LOKACIJA 16'!$A$1:$H$21</formula>
    <oldFormula>'MAPA_4_LOKACIJA 16'!$A$1:$H$21</oldFormula>
  </rdn>
  <rdn rId="0" localSheetId="20" customView="1" name="Z_D18DB499_0579_FF4A_9B8B_3F60D92FC7BB_.wvu.PrintTitles" hidden="1" oldHidden="1">
    <formula>'MAPA_4_LOKACIJA 16'!$1:$1</formula>
    <oldFormula>'MAPA_4_LOKACIJA 16'!$1:$1</oldFormula>
  </rdn>
  <rdn rId="0" localSheetId="21" customView="1" name="Z_D18DB499_0579_FF4A_9B8B_3F60D92FC7BB_.wvu.PrintArea" hidden="1" oldHidden="1">
    <formula>'MAPA_4_LOKACIJA 17'!$A$1:$H$26</formula>
    <oldFormula>'MAPA_4_LOKACIJA 17'!$A$1:$H$26</oldFormula>
  </rdn>
  <rdn rId="0" localSheetId="21" customView="1" name="Z_D18DB499_0579_FF4A_9B8B_3F60D92FC7BB_.wvu.PrintTitles" hidden="1" oldHidden="1">
    <formula>'MAPA_4_LOKACIJA 17'!$1:$1</formula>
    <oldFormula>'MAPA_4_LOKACIJA 17'!$1:$1</oldFormula>
  </rdn>
  <rdn rId="0" localSheetId="22" customView="1" name="Z_D18DB499_0579_FF4A_9B8B_3F60D92FC7BB_.wvu.PrintArea" hidden="1" oldHidden="1">
    <formula>'MAPA_4_LOKACIJA 18'!$A$1:$H$21</formula>
    <oldFormula>'MAPA_4_LOKACIJA 18'!$A$1:$H$21</oldFormula>
  </rdn>
  <rdn rId="0" localSheetId="22" customView="1" name="Z_D18DB499_0579_FF4A_9B8B_3F60D92FC7BB_.wvu.PrintTitles" hidden="1" oldHidden="1">
    <formula>'MAPA_4_LOKACIJA 18'!$1:$1</formula>
    <oldFormula>'MAPA_4_LOKACIJA 18'!$1:$1</oldFormula>
  </rdn>
  <rdn rId="0" localSheetId="23" customView="1" name="Z_D18DB499_0579_FF4A_9B8B_3F60D92FC7BB_.wvu.PrintArea" hidden="1" oldHidden="1">
    <formula>MAPA_4_REKAPITULACIJA!$A$1:$H$71</formula>
    <oldFormula>MAPA_4_REKAPITULACIJA!$A$1:$H$71</oldFormula>
  </rdn>
  <rdn rId="0" localSheetId="23" customView="1" name="Z_D18DB499_0579_FF4A_9B8B_3F60D92FC7BB_.wvu.PrintTitles" hidden="1" oldHidden="1">
    <formula>MAPA_4_REKAPITULACIJA!$1:$1</formula>
    <oldFormula>MAPA_4_REKAPITULACIJA!$1:$1</oldFormula>
  </rdn>
  <rdn rId="0" localSheetId="24" customView="1" name="Z_D18DB499_0579_FF4A_9B8B_3F60D92FC7BB_.wvu.PrintArea" hidden="1" oldHidden="1">
    <formula>'MAPA_5_NC-VIDEONADZOR'!$A$1:$H$25</formula>
    <oldFormula>'MAPA_5_NC-VIDEONADZOR'!$A$1:$H$25</oldFormula>
  </rdn>
  <rdn rId="0" localSheetId="24" customView="1" name="Z_D18DB499_0579_FF4A_9B8B_3F60D92FC7BB_.wvu.PrintTitles" hidden="1" oldHidden="1">
    <formula>'MAPA_5_NC-VIDEONADZOR'!$1:$3</formula>
    <oldFormula>'MAPA_5_NC-VIDEONADZOR'!$1:$3</oldFormula>
  </rdn>
  <rdn rId="0" localSheetId="25" customView="1" name="Z_D18DB499_0579_FF4A_9B8B_3F60D92FC7BB_.wvu.PrintArea" hidden="1" oldHidden="1">
    <formula>'MAPA_5_NC-PROTUPROVALA'!$A$1:$H$33</formula>
    <oldFormula>'MAPA_5_NC-PROTUPROVALA'!$A$1:$H$33</oldFormula>
  </rdn>
  <rdn rId="0" localSheetId="25" customView="1" name="Z_D18DB499_0579_FF4A_9B8B_3F60D92FC7BB_.wvu.PrintTitles" hidden="1" oldHidden="1">
    <formula>'MAPA_5_NC-PROTUPROVALA'!$1:$3</formula>
    <oldFormula>'MAPA_5_NC-PROTUPROVALA'!$1:$3</oldFormula>
  </rdn>
  <rdn rId="0" localSheetId="26" customView="1" name="Z_D18DB499_0579_FF4A_9B8B_3F60D92FC7BB_.wvu.PrintArea" hidden="1" oldHidden="1">
    <formula>'MAPA_5_NC-KONTROLA PRISTUPA'!$A$1:$H$33</formula>
    <oldFormula>'MAPA_5_NC-KONTROLA PRISTUPA'!$A$1:$H$33</oldFormula>
  </rdn>
  <rdn rId="0" localSheetId="26" customView="1" name="Z_D18DB499_0579_FF4A_9B8B_3F60D92FC7BB_.wvu.PrintTitles" hidden="1" oldHidden="1">
    <formula>'MAPA_5_NC-KONTROLA PRISTUPA'!$1:$3</formula>
    <oldFormula>'MAPA_5_NC-KONTROLA PRISTUPA'!$1:$3</oldFormula>
  </rdn>
  <rdn rId="0" localSheetId="27" customView="1" name="Z_D18DB499_0579_FF4A_9B8B_3F60D92FC7BB_.wvu.PrintArea" hidden="1" oldHidden="1">
    <formula>'MAPA_5_NADZORNI CENTAR'!$A$1:$H$48</formula>
    <oldFormula>'MAPA_5_NADZORNI CENTAR'!$A$1:$H$48</oldFormula>
  </rdn>
  <rdn rId="0" localSheetId="27" customView="1" name="Z_D18DB499_0579_FF4A_9B8B_3F60D92FC7BB_.wvu.PrintTitles" hidden="1" oldHidden="1">
    <formula>'MAPA_5_NADZORNI CENTAR'!$1:$3</formula>
    <oldFormula>'MAPA_5_NADZORNI CENTAR'!$1:$3</oldFormula>
  </rdn>
  <rdn rId="0" localSheetId="28" customView="1" name="Z_D18DB499_0579_FF4A_9B8B_3F60D92FC7BB_.wvu.PrintArea" hidden="1" oldHidden="1">
    <formula>'MAPA_5_ZAJEDNIČKI RADOVI'!$A$1:$H$8</formula>
    <oldFormula>'MAPA_5_ZAJEDNIČKI RADOVI'!$A$1:$H$8</oldFormula>
  </rdn>
  <rdn rId="0" localSheetId="28" customView="1" name="Z_D18DB499_0579_FF4A_9B8B_3F60D92FC7BB_.wvu.PrintTitles" hidden="1" oldHidden="1">
    <formula>'MAPA_5_ZAJEDNIČKI RADOVI'!$1:$3</formula>
    <oldFormula>'MAPA_5_ZAJEDNIČKI RADOVI'!$1:$3</oldFormula>
  </rdn>
  <rdn rId="0" localSheetId="29" customView="1" name="Z_D18DB499_0579_FF4A_9B8B_3F60D92FC7BB_.wvu.PrintArea" hidden="1" oldHidden="1">
    <formula>MAPA_5_NAMJEŠTAJ!$A$1:$H$13</formula>
    <oldFormula>MAPA_5_NAMJEŠTAJ!$A$1:$H$13</oldFormula>
  </rdn>
  <rdn rId="0" localSheetId="29" customView="1" name="Z_D18DB499_0579_FF4A_9B8B_3F60D92FC7BB_.wvu.PrintTitles" hidden="1" oldHidden="1">
    <formula>MAPA_5_NAMJEŠTAJ!$1:$3</formula>
    <oldFormula>MAPA_5_NAMJEŠTAJ!$1:$3</oldFormula>
  </rdn>
  <rdn rId="0" localSheetId="30" customView="1" name="Z_D18DB499_0579_FF4A_9B8B_3F60D92FC7BB_.wvu.PrintArea" hidden="1" oldHidden="1">
    <formula>MAPA_5_REKAPITULACIJA!$A$1:$H$31</formula>
    <oldFormula>MAPA_5_REKAPITULACIJA!$A$1:$H$31</oldFormula>
  </rdn>
  <rdn rId="0" localSheetId="30" customView="1" name="Z_D18DB499_0579_FF4A_9B8B_3F60D92FC7BB_.wvu.PrintTitles" hidden="1" oldHidden="1">
    <formula>MAPA_5_REKAPITULACIJA!$1:$3</formula>
    <oldFormula>MAPA_5_REKAPITULACIJA!$1:$3</oldFormula>
  </rdn>
  <rcv guid="{D18DB499-0579-FF4A-9B8B-3F60D92FC7B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8DB499-0579-FF4A-9B8B-3F60D92FC7BB}" action="delete"/>
  <rdn rId="0" localSheetId="1" customView="1" name="Z_D18DB499_0579_FF4A_9B8B_3F60D92FC7BB_.wvu.PrintArea" hidden="1" oldHidden="1">
    <formula>PREAMBULA!$A$1:$A$16</formula>
    <oldFormula>PREAMBULA!$A$1:$A$16</oldFormula>
  </rdn>
  <rdn rId="0" localSheetId="1" customView="1" name="Z_D18DB499_0579_FF4A_9B8B_3F60D92FC7BB_.wvu.PrintTitles" hidden="1" oldHidden="1">
    <formula>PREAMBULA!$1:$6</formula>
    <oldFormula>PREAMBULA!$1:$6</oldFormula>
  </rdn>
  <rdn rId="0" localSheetId="2" customView="1" name="Z_D18DB499_0579_FF4A_9B8B_3F60D92FC7BB_.wvu.PrintArea" hidden="1" oldHidden="1">
    <formula>MAPA_1!$A$1:$I$2496</formula>
    <oldFormula>MAPA_1!$A$1:$I$2496</oldFormula>
  </rdn>
  <rdn rId="0" localSheetId="2" customView="1" name="Z_D18DB499_0579_FF4A_9B8B_3F60D92FC7BB_.wvu.PrintTitles" hidden="1" oldHidden="1">
    <formula>MAPA_1!$1:$6</formula>
    <oldFormula>MAPA_1!$1:$6</oldFormula>
  </rdn>
  <rdn rId="0" localSheetId="3" customView="1" name="Z_D18DB499_0579_FF4A_9B8B_3F60D92FC7BB_.wvu.PrintArea" hidden="1" oldHidden="1">
    <formula>MAPA_1_JEDNAKOVRIJEDNOST!$A$1:$G$411</formula>
    <oldFormula>MAPA_1_JEDNAKOVRIJEDNOST!$A$1:$G$411</oldFormula>
  </rdn>
  <rdn rId="0" localSheetId="3" customView="1" name="Z_D18DB499_0579_FF4A_9B8B_3F60D92FC7BB_.wvu.PrintTitles" hidden="1" oldHidden="1">
    <formula>MAPA_1_JEDNAKOVRIJEDNOST!$1:$1</formula>
    <oldFormula>MAPA_1_JEDNAKOVRIJEDNOST!$1:$1</oldFormula>
  </rdn>
  <rdn rId="0" localSheetId="6" customView="1" name="Z_D18DB499_0579_FF4A_9B8B_3F60D92FC7BB_.wvu.PrintArea" hidden="1" oldHidden="1">
    <formula>'MAPA_4_LOKACIJA 1'!$A$1:$H$26</formula>
    <oldFormula>'MAPA_4_LOKACIJA 1'!$A$1:$H$26</oldFormula>
  </rdn>
  <rdn rId="0" localSheetId="6" customView="1" name="Z_D18DB499_0579_FF4A_9B8B_3F60D92FC7BB_.wvu.PrintTitles" hidden="1" oldHidden="1">
    <formula>'MAPA_4_LOKACIJA 1'!$1:$1</formula>
    <oldFormula>'MAPA_4_LOKACIJA 1'!$1:$1</oldFormula>
  </rdn>
  <rdn rId="0" localSheetId="7" customView="1" name="Z_D18DB499_0579_FF4A_9B8B_3F60D92FC7BB_.wvu.PrintArea" hidden="1" oldHidden="1">
    <formula>'MAPA_4_LOKACIJA 2'!$A$1:$H$21</formula>
    <oldFormula>'MAPA_4_LOKACIJA 2'!$A$1:$H$21</oldFormula>
  </rdn>
  <rdn rId="0" localSheetId="7" customView="1" name="Z_D18DB499_0579_FF4A_9B8B_3F60D92FC7BB_.wvu.PrintTitles" hidden="1" oldHidden="1">
    <formula>'MAPA_4_LOKACIJA 2'!$1:$1</formula>
    <oldFormula>'MAPA_4_LOKACIJA 2'!$1:$1</oldFormula>
  </rdn>
  <rdn rId="0" localSheetId="8" customView="1" name="Z_D18DB499_0579_FF4A_9B8B_3F60D92FC7BB_.wvu.PrintArea" hidden="1" oldHidden="1">
    <formula>'MAPA_4_LOKACIJA 3'!$A$1:$H$21</formula>
    <oldFormula>'MAPA_4_LOKACIJA 3'!$A$1:$H$21</oldFormula>
  </rdn>
  <rdn rId="0" localSheetId="8" customView="1" name="Z_D18DB499_0579_FF4A_9B8B_3F60D92FC7BB_.wvu.PrintTitles" hidden="1" oldHidden="1">
    <formula>'MAPA_4_LOKACIJA 3'!$1:$1</formula>
    <oldFormula>'MAPA_4_LOKACIJA 3'!$1:$1</oldFormula>
  </rdn>
  <rdn rId="0" localSheetId="9" customView="1" name="Z_D18DB499_0579_FF4A_9B8B_3F60D92FC7BB_.wvu.PrintArea" hidden="1" oldHidden="1">
    <formula>'MAPA_4_LOKACIJA 4'!$A$1:$H$26</formula>
    <oldFormula>'MAPA_4_LOKACIJA 4'!$A$1:$H$26</oldFormula>
  </rdn>
  <rdn rId="0" localSheetId="9" customView="1" name="Z_D18DB499_0579_FF4A_9B8B_3F60D92FC7BB_.wvu.PrintTitles" hidden="1" oldHidden="1">
    <formula>'MAPA_4_LOKACIJA 4'!$1:$1</formula>
    <oldFormula>'MAPA_4_LOKACIJA 4'!$1:$1</oldFormula>
  </rdn>
  <rdn rId="0" localSheetId="10" customView="1" name="Z_D18DB499_0579_FF4A_9B8B_3F60D92FC7BB_.wvu.PrintArea" hidden="1" oldHidden="1">
    <formula>'MAPA_4_LOKACIJA 5'!$A$1:$H$26</formula>
    <oldFormula>'MAPA_4_LOKACIJA 5'!$A$1:$H$26</oldFormula>
  </rdn>
  <rdn rId="0" localSheetId="10" customView="1" name="Z_D18DB499_0579_FF4A_9B8B_3F60D92FC7BB_.wvu.PrintTitles" hidden="1" oldHidden="1">
    <formula>'MAPA_4_LOKACIJA 5'!$1:$1</formula>
    <oldFormula>'MAPA_4_LOKACIJA 5'!$1:$1</oldFormula>
  </rdn>
  <rdn rId="0" localSheetId="11" customView="1" name="Z_D18DB499_0579_FF4A_9B8B_3F60D92FC7BB_.wvu.PrintArea" hidden="1" oldHidden="1">
    <formula>'MAPA_4_LOKACIJA 6'!$A$1:$H$21</formula>
    <oldFormula>'MAPA_4_LOKACIJA 6'!$A$1:$H$21</oldFormula>
  </rdn>
  <rdn rId="0" localSheetId="11" customView="1" name="Z_D18DB499_0579_FF4A_9B8B_3F60D92FC7BB_.wvu.PrintTitles" hidden="1" oldHidden="1">
    <formula>'MAPA_4_LOKACIJA 6'!$1:$1</formula>
    <oldFormula>'MAPA_4_LOKACIJA 6'!$1:$1</oldFormula>
  </rdn>
  <rdn rId="0" localSheetId="12" customView="1" name="Z_D18DB499_0579_FF4A_9B8B_3F60D92FC7BB_.wvu.PrintArea" hidden="1" oldHidden="1">
    <formula>'MAPA_4_LOKACIJA 7'!$A$1:$H$21</formula>
    <oldFormula>'MAPA_4_LOKACIJA 7'!$A$1:$H$21</oldFormula>
  </rdn>
  <rdn rId="0" localSheetId="12" customView="1" name="Z_D18DB499_0579_FF4A_9B8B_3F60D92FC7BB_.wvu.PrintTitles" hidden="1" oldHidden="1">
    <formula>'MAPA_4_LOKACIJA 7'!$1:$1</formula>
    <oldFormula>'MAPA_4_LOKACIJA 7'!$1:$1</oldFormula>
  </rdn>
  <rdn rId="0" localSheetId="13" customView="1" name="Z_D18DB499_0579_FF4A_9B8B_3F60D92FC7BB_.wvu.PrintArea" hidden="1" oldHidden="1">
    <formula>'MAPA_4_LOKACIJA 8'!$A$1:$H$21</formula>
    <oldFormula>'MAPA_4_LOKACIJA 8'!$A$1:$H$21</oldFormula>
  </rdn>
  <rdn rId="0" localSheetId="13" customView="1" name="Z_D18DB499_0579_FF4A_9B8B_3F60D92FC7BB_.wvu.PrintTitles" hidden="1" oldHidden="1">
    <formula>'MAPA_4_LOKACIJA 8'!$1:$1</formula>
    <oldFormula>'MAPA_4_LOKACIJA 8'!$1:$1</oldFormula>
  </rdn>
  <rdn rId="0" localSheetId="14" customView="1" name="Z_D18DB499_0579_FF4A_9B8B_3F60D92FC7BB_.wvu.PrintArea" hidden="1" oldHidden="1">
    <formula>'MAPA_4_LOKACIJA 9'!$A$1:$H$26</formula>
    <oldFormula>'MAPA_4_LOKACIJA 9'!$A$1:$H$26</oldFormula>
  </rdn>
  <rdn rId="0" localSheetId="14" customView="1" name="Z_D18DB499_0579_FF4A_9B8B_3F60D92FC7BB_.wvu.PrintTitles" hidden="1" oldHidden="1">
    <formula>'MAPA_4_LOKACIJA 9'!$1:$1</formula>
    <oldFormula>'MAPA_4_LOKACIJA 9'!$1:$1</oldFormula>
  </rdn>
  <rdn rId="0" localSheetId="15" customView="1" name="Z_D18DB499_0579_FF4A_9B8B_3F60D92FC7BB_.wvu.PrintArea" hidden="1" oldHidden="1">
    <formula>'MAPA_4_LOKACIJA 10'!$A$1:$H$21</formula>
    <oldFormula>'MAPA_4_LOKACIJA 10'!$A$1:$H$21</oldFormula>
  </rdn>
  <rdn rId="0" localSheetId="15" customView="1" name="Z_D18DB499_0579_FF4A_9B8B_3F60D92FC7BB_.wvu.PrintTitles" hidden="1" oldHidden="1">
    <formula>'MAPA_4_LOKACIJA 10'!$1:$1</formula>
    <oldFormula>'MAPA_4_LOKACIJA 10'!$1:$1</oldFormula>
  </rdn>
  <rdn rId="0" localSheetId="16" customView="1" name="Z_D18DB499_0579_FF4A_9B8B_3F60D92FC7BB_.wvu.PrintArea" hidden="1" oldHidden="1">
    <formula>'MAPA_4_LOKACIJA 11'!$A$1:$H$26</formula>
    <oldFormula>'MAPA_4_LOKACIJA 11'!$A$1:$H$26</oldFormula>
  </rdn>
  <rdn rId="0" localSheetId="16" customView="1" name="Z_D18DB499_0579_FF4A_9B8B_3F60D92FC7BB_.wvu.PrintTitles" hidden="1" oldHidden="1">
    <formula>'MAPA_4_LOKACIJA 11'!$1:$1</formula>
    <oldFormula>'MAPA_4_LOKACIJA 11'!$1:$1</oldFormula>
  </rdn>
  <rdn rId="0" localSheetId="17" customView="1" name="Z_D18DB499_0579_FF4A_9B8B_3F60D92FC7BB_.wvu.PrintArea" hidden="1" oldHidden="1">
    <formula>'MAPA_4_LOKACIJA 13'!$A$1:$H$21</formula>
    <oldFormula>'MAPA_4_LOKACIJA 13'!$A$1:$H$21</oldFormula>
  </rdn>
  <rdn rId="0" localSheetId="17" customView="1" name="Z_D18DB499_0579_FF4A_9B8B_3F60D92FC7BB_.wvu.PrintTitles" hidden="1" oldHidden="1">
    <formula>'MAPA_4_LOKACIJA 13'!$1:$1</formula>
    <oldFormula>'MAPA_4_LOKACIJA 13'!$1:$1</oldFormula>
  </rdn>
  <rdn rId="0" localSheetId="18" customView="1" name="Z_D18DB499_0579_FF4A_9B8B_3F60D92FC7BB_.wvu.PrintArea" hidden="1" oldHidden="1">
    <formula>'MAPA_4_LOKACIJA 14'!$A$1:$H$21</formula>
    <oldFormula>'MAPA_4_LOKACIJA 14'!$A$1:$H$21</oldFormula>
  </rdn>
  <rdn rId="0" localSheetId="18" customView="1" name="Z_D18DB499_0579_FF4A_9B8B_3F60D92FC7BB_.wvu.PrintTitles" hidden="1" oldHidden="1">
    <formula>'MAPA_4_LOKACIJA 14'!$1:$1</formula>
    <oldFormula>'MAPA_4_LOKACIJA 14'!$1:$1</oldFormula>
  </rdn>
  <rdn rId="0" localSheetId="19" customView="1" name="Z_D18DB499_0579_FF4A_9B8B_3F60D92FC7BB_.wvu.PrintArea" hidden="1" oldHidden="1">
    <formula>'MAPA_4_LOKACIJA 15'!$A$1:$H$26</formula>
    <oldFormula>'MAPA_4_LOKACIJA 15'!$A$1:$H$26</oldFormula>
  </rdn>
  <rdn rId="0" localSheetId="19" customView="1" name="Z_D18DB499_0579_FF4A_9B8B_3F60D92FC7BB_.wvu.PrintTitles" hidden="1" oldHidden="1">
    <formula>'MAPA_4_LOKACIJA 15'!$1:$1</formula>
    <oldFormula>'MAPA_4_LOKACIJA 15'!$1:$1</oldFormula>
  </rdn>
  <rdn rId="0" localSheetId="20" customView="1" name="Z_D18DB499_0579_FF4A_9B8B_3F60D92FC7BB_.wvu.PrintArea" hidden="1" oldHidden="1">
    <formula>'MAPA_4_LOKACIJA 16'!$A$1:$H$21</formula>
    <oldFormula>'MAPA_4_LOKACIJA 16'!$A$1:$H$21</oldFormula>
  </rdn>
  <rdn rId="0" localSheetId="20" customView="1" name="Z_D18DB499_0579_FF4A_9B8B_3F60D92FC7BB_.wvu.PrintTitles" hidden="1" oldHidden="1">
    <formula>'MAPA_4_LOKACIJA 16'!$1:$1</formula>
    <oldFormula>'MAPA_4_LOKACIJA 16'!$1:$1</oldFormula>
  </rdn>
  <rdn rId="0" localSheetId="21" customView="1" name="Z_D18DB499_0579_FF4A_9B8B_3F60D92FC7BB_.wvu.PrintArea" hidden="1" oldHidden="1">
    <formula>'MAPA_4_LOKACIJA 17'!$A$1:$H$26</formula>
    <oldFormula>'MAPA_4_LOKACIJA 17'!$A$1:$H$26</oldFormula>
  </rdn>
  <rdn rId="0" localSheetId="21" customView="1" name="Z_D18DB499_0579_FF4A_9B8B_3F60D92FC7BB_.wvu.PrintTitles" hidden="1" oldHidden="1">
    <formula>'MAPA_4_LOKACIJA 17'!$1:$1</formula>
    <oldFormula>'MAPA_4_LOKACIJA 17'!$1:$1</oldFormula>
  </rdn>
  <rdn rId="0" localSheetId="22" customView="1" name="Z_D18DB499_0579_FF4A_9B8B_3F60D92FC7BB_.wvu.PrintArea" hidden="1" oldHidden="1">
    <formula>'MAPA_4_LOKACIJA 18'!$A$1:$H$21</formula>
    <oldFormula>'MAPA_4_LOKACIJA 18'!$A$1:$H$21</oldFormula>
  </rdn>
  <rdn rId="0" localSheetId="22" customView="1" name="Z_D18DB499_0579_FF4A_9B8B_3F60D92FC7BB_.wvu.PrintTitles" hidden="1" oldHidden="1">
    <formula>'MAPA_4_LOKACIJA 18'!$1:$1</formula>
    <oldFormula>'MAPA_4_LOKACIJA 18'!$1:$1</oldFormula>
  </rdn>
  <rdn rId="0" localSheetId="23" customView="1" name="Z_D18DB499_0579_FF4A_9B8B_3F60D92FC7BB_.wvu.PrintArea" hidden="1" oldHidden="1">
    <formula>MAPA_4_REKAPITULACIJA!$A$1:$H$71</formula>
    <oldFormula>MAPA_4_REKAPITULACIJA!$A$1:$H$71</oldFormula>
  </rdn>
  <rdn rId="0" localSheetId="23" customView="1" name="Z_D18DB499_0579_FF4A_9B8B_3F60D92FC7BB_.wvu.PrintTitles" hidden="1" oldHidden="1">
    <formula>MAPA_4_REKAPITULACIJA!$1:$1</formula>
    <oldFormula>MAPA_4_REKAPITULACIJA!$1:$1</oldFormula>
  </rdn>
  <rdn rId="0" localSheetId="24" customView="1" name="Z_D18DB499_0579_FF4A_9B8B_3F60D92FC7BB_.wvu.PrintArea" hidden="1" oldHidden="1">
    <formula>'MAPA_5_NC-VIDEONADZOR'!$A$1:$H$25</formula>
    <oldFormula>'MAPA_5_NC-VIDEONADZOR'!$A$1:$H$25</oldFormula>
  </rdn>
  <rdn rId="0" localSheetId="24" customView="1" name="Z_D18DB499_0579_FF4A_9B8B_3F60D92FC7BB_.wvu.PrintTitles" hidden="1" oldHidden="1">
    <formula>'MAPA_5_NC-VIDEONADZOR'!$1:$3</formula>
    <oldFormula>'MAPA_5_NC-VIDEONADZOR'!$1:$3</oldFormula>
  </rdn>
  <rdn rId="0" localSheetId="25" customView="1" name="Z_D18DB499_0579_FF4A_9B8B_3F60D92FC7BB_.wvu.PrintArea" hidden="1" oldHidden="1">
    <formula>'MAPA_5_NC-PROTUPROVALA'!$A$1:$H$33</formula>
    <oldFormula>'MAPA_5_NC-PROTUPROVALA'!$A$1:$H$33</oldFormula>
  </rdn>
  <rdn rId="0" localSheetId="25" customView="1" name="Z_D18DB499_0579_FF4A_9B8B_3F60D92FC7BB_.wvu.PrintTitles" hidden="1" oldHidden="1">
    <formula>'MAPA_5_NC-PROTUPROVALA'!$1:$3</formula>
    <oldFormula>'MAPA_5_NC-PROTUPROVALA'!$1:$3</oldFormula>
  </rdn>
  <rdn rId="0" localSheetId="26" customView="1" name="Z_D18DB499_0579_FF4A_9B8B_3F60D92FC7BB_.wvu.PrintArea" hidden="1" oldHidden="1">
    <formula>'MAPA_5_NC-KONTROLA PRISTUPA'!$A$1:$H$33</formula>
    <oldFormula>'MAPA_5_NC-KONTROLA PRISTUPA'!$A$1:$H$33</oldFormula>
  </rdn>
  <rdn rId="0" localSheetId="26" customView="1" name="Z_D18DB499_0579_FF4A_9B8B_3F60D92FC7BB_.wvu.PrintTitles" hidden="1" oldHidden="1">
    <formula>'MAPA_5_NC-KONTROLA PRISTUPA'!$1:$3</formula>
    <oldFormula>'MAPA_5_NC-KONTROLA PRISTUPA'!$1:$3</oldFormula>
  </rdn>
  <rdn rId="0" localSheetId="27" customView="1" name="Z_D18DB499_0579_FF4A_9B8B_3F60D92FC7BB_.wvu.PrintArea" hidden="1" oldHidden="1">
    <formula>'MAPA_5_NADZORNI CENTAR'!$A$1:$H$48</formula>
    <oldFormula>'MAPA_5_NADZORNI CENTAR'!$A$1:$H$48</oldFormula>
  </rdn>
  <rdn rId="0" localSheetId="27" customView="1" name="Z_D18DB499_0579_FF4A_9B8B_3F60D92FC7BB_.wvu.PrintTitles" hidden="1" oldHidden="1">
    <formula>'MAPA_5_NADZORNI CENTAR'!$1:$3</formula>
    <oldFormula>'MAPA_5_NADZORNI CENTAR'!$1:$3</oldFormula>
  </rdn>
  <rdn rId="0" localSheetId="28" customView="1" name="Z_D18DB499_0579_FF4A_9B8B_3F60D92FC7BB_.wvu.PrintArea" hidden="1" oldHidden="1">
    <formula>'MAPA_5_ZAJEDNIČKI RADOVI'!$A$1:$H$8</formula>
    <oldFormula>'MAPA_5_ZAJEDNIČKI RADOVI'!$A$1:$H$8</oldFormula>
  </rdn>
  <rdn rId="0" localSheetId="28" customView="1" name="Z_D18DB499_0579_FF4A_9B8B_3F60D92FC7BB_.wvu.PrintTitles" hidden="1" oldHidden="1">
    <formula>'MAPA_5_ZAJEDNIČKI RADOVI'!$1:$3</formula>
    <oldFormula>'MAPA_5_ZAJEDNIČKI RADOVI'!$1:$3</oldFormula>
  </rdn>
  <rdn rId="0" localSheetId="29" customView="1" name="Z_D18DB499_0579_FF4A_9B8B_3F60D92FC7BB_.wvu.PrintArea" hidden="1" oldHidden="1">
    <formula>MAPA_5_NAMJEŠTAJ!$A$1:$H$13</formula>
    <oldFormula>MAPA_5_NAMJEŠTAJ!$A$1:$H$13</oldFormula>
  </rdn>
  <rdn rId="0" localSheetId="29" customView="1" name="Z_D18DB499_0579_FF4A_9B8B_3F60D92FC7BB_.wvu.PrintTitles" hidden="1" oldHidden="1">
    <formula>MAPA_5_NAMJEŠTAJ!$1:$3</formula>
    <oldFormula>MAPA_5_NAMJEŠTAJ!$1:$3</oldFormula>
  </rdn>
  <rdn rId="0" localSheetId="30" customView="1" name="Z_D18DB499_0579_FF4A_9B8B_3F60D92FC7BB_.wvu.PrintArea" hidden="1" oldHidden="1">
    <formula>MAPA_5_REKAPITULACIJA!$A$1:$H$31</formula>
    <oldFormula>MAPA_5_REKAPITULACIJA!$A$1:$H$31</oldFormula>
  </rdn>
  <rdn rId="0" localSheetId="30" customView="1" name="Z_D18DB499_0579_FF4A_9B8B_3F60D92FC7BB_.wvu.PrintTitles" hidden="1" oldHidden="1">
    <formula>MAPA_5_REKAPITULACIJA!$1:$3</formula>
    <oldFormula>MAPA_5_REKAPITULACIJA!$1:$3</oldFormula>
  </rdn>
  <rcv guid="{D18DB499-0579-FF4A-9B8B-3F60D92FC7B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8DB499-0579-FF4A-9B8B-3F60D92FC7BB}" action="delete"/>
  <rdn rId="0" localSheetId="1" customView="1" name="Z_D18DB499_0579_FF4A_9B8B_3F60D92FC7BB_.wvu.PrintArea" hidden="1" oldHidden="1">
    <formula>PREAMBULA!$A$1:$A$16</formula>
    <oldFormula>PREAMBULA!$A$1:$A$16</oldFormula>
  </rdn>
  <rdn rId="0" localSheetId="1" customView="1" name="Z_D18DB499_0579_FF4A_9B8B_3F60D92FC7BB_.wvu.PrintTitles" hidden="1" oldHidden="1">
    <formula>PREAMBULA!$1:$6</formula>
    <oldFormula>PREAMBULA!$1:$6</oldFormula>
  </rdn>
  <rdn rId="0" localSheetId="2" customView="1" name="Z_D18DB499_0579_FF4A_9B8B_3F60D92FC7BB_.wvu.PrintArea" hidden="1" oldHidden="1">
    <formula>MAPA_1!$A$1:$I$2496</formula>
    <oldFormula>MAPA_1!$A$1:$I$2496</oldFormula>
  </rdn>
  <rdn rId="0" localSheetId="2" customView="1" name="Z_D18DB499_0579_FF4A_9B8B_3F60D92FC7BB_.wvu.PrintTitles" hidden="1" oldHidden="1">
    <formula>MAPA_1!$1:$6</formula>
    <oldFormula>MAPA_1!$1:$6</oldFormula>
  </rdn>
  <rdn rId="0" localSheetId="3" customView="1" name="Z_D18DB499_0579_FF4A_9B8B_3F60D92FC7BB_.wvu.PrintArea" hidden="1" oldHidden="1">
    <formula>MAPA_1_JEDNAKOVRIJEDNOST!$A$1:$G$411</formula>
    <oldFormula>MAPA_1_JEDNAKOVRIJEDNOST!$A$1:$G$411</oldFormula>
  </rdn>
  <rdn rId="0" localSheetId="3" customView="1" name="Z_D18DB499_0579_FF4A_9B8B_3F60D92FC7BB_.wvu.PrintTitles" hidden="1" oldHidden="1">
    <formula>MAPA_1_JEDNAKOVRIJEDNOST!$1:$1</formula>
    <oldFormula>MAPA_1_JEDNAKOVRIJEDNOST!$1:$1</oldFormula>
  </rdn>
  <rdn rId="0" localSheetId="6" customView="1" name="Z_D18DB499_0579_FF4A_9B8B_3F60D92FC7BB_.wvu.PrintArea" hidden="1" oldHidden="1">
    <formula>'MAPA_4_LOKACIJA 1'!$A$1:$H$26</formula>
    <oldFormula>'MAPA_4_LOKACIJA 1'!$A$1:$H$26</oldFormula>
  </rdn>
  <rdn rId="0" localSheetId="6" customView="1" name="Z_D18DB499_0579_FF4A_9B8B_3F60D92FC7BB_.wvu.PrintTitles" hidden="1" oldHidden="1">
    <formula>'MAPA_4_LOKACIJA 1'!$1:$1</formula>
    <oldFormula>'MAPA_4_LOKACIJA 1'!$1:$1</oldFormula>
  </rdn>
  <rdn rId="0" localSheetId="7" customView="1" name="Z_D18DB499_0579_FF4A_9B8B_3F60D92FC7BB_.wvu.PrintArea" hidden="1" oldHidden="1">
    <formula>'MAPA_4_LOKACIJA 2'!$A$1:$H$21</formula>
    <oldFormula>'MAPA_4_LOKACIJA 2'!$A$1:$H$21</oldFormula>
  </rdn>
  <rdn rId="0" localSheetId="7" customView="1" name="Z_D18DB499_0579_FF4A_9B8B_3F60D92FC7BB_.wvu.PrintTitles" hidden="1" oldHidden="1">
    <formula>'MAPA_4_LOKACIJA 2'!$1:$1</formula>
    <oldFormula>'MAPA_4_LOKACIJA 2'!$1:$1</oldFormula>
  </rdn>
  <rdn rId="0" localSheetId="8" customView="1" name="Z_D18DB499_0579_FF4A_9B8B_3F60D92FC7BB_.wvu.PrintArea" hidden="1" oldHidden="1">
    <formula>'MAPA_4_LOKACIJA 3'!$A$1:$H$21</formula>
    <oldFormula>'MAPA_4_LOKACIJA 3'!$A$1:$H$21</oldFormula>
  </rdn>
  <rdn rId="0" localSheetId="8" customView="1" name="Z_D18DB499_0579_FF4A_9B8B_3F60D92FC7BB_.wvu.PrintTitles" hidden="1" oldHidden="1">
    <formula>'MAPA_4_LOKACIJA 3'!$1:$1</formula>
    <oldFormula>'MAPA_4_LOKACIJA 3'!$1:$1</oldFormula>
  </rdn>
  <rdn rId="0" localSheetId="9" customView="1" name="Z_D18DB499_0579_FF4A_9B8B_3F60D92FC7BB_.wvu.PrintArea" hidden="1" oldHidden="1">
    <formula>'MAPA_4_LOKACIJA 4'!$A$1:$H$26</formula>
    <oldFormula>'MAPA_4_LOKACIJA 4'!$A$1:$H$26</oldFormula>
  </rdn>
  <rdn rId="0" localSheetId="9" customView="1" name="Z_D18DB499_0579_FF4A_9B8B_3F60D92FC7BB_.wvu.PrintTitles" hidden="1" oldHidden="1">
    <formula>'MAPA_4_LOKACIJA 4'!$1:$1</formula>
    <oldFormula>'MAPA_4_LOKACIJA 4'!$1:$1</oldFormula>
  </rdn>
  <rdn rId="0" localSheetId="10" customView="1" name="Z_D18DB499_0579_FF4A_9B8B_3F60D92FC7BB_.wvu.PrintArea" hidden="1" oldHidden="1">
    <formula>'MAPA_4_LOKACIJA 5'!$A$1:$H$26</formula>
    <oldFormula>'MAPA_4_LOKACIJA 5'!$A$1:$H$26</oldFormula>
  </rdn>
  <rdn rId="0" localSheetId="10" customView="1" name="Z_D18DB499_0579_FF4A_9B8B_3F60D92FC7BB_.wvu.PrintTitles" hidden="1" oldHidden="1">
    <formula>'MAPA_4_LOKACIJA 5'!$1:$1</formula>
    <oldFormula>'MAPA_4_LOKACIJA 5'!$1:$1</oldFormula>
  </rdn>
  <rdn rId="0" localSheetId="11" customView="1" name="Z_D18DB499_0579_FF4A_9B8B_3F60D92FC7BB_.wvu.PrintArea" hidden="1" oldHidden="1">
    <formula>'MAPA_4_LOKACIJA 6'!$A$1:$H$21</formula>
    <oldFormula>'MAPA_4_LOKACIJA 6'!$A$1:$H$21</oldFormula>
  </rdn>
  <rdn rId="0" localSheetId="11" customView="1" name="Z_D18DB499_0579_FF4A_9B8B_3F60D92FC7BB_.wvu.PrintTitles" hidden="1" oldHidden="1">
    <formula>'MAPA_4_LOKACIJA 6'!$1:$1</formula>
    <oldFormula>'MAPA_4_LOKACIJA 6'!$1:$1</oldFormula>
  </rdn>
  <rdn rId="0" localSheetId="12" customView="1" name="Z_D18DB499_0579_FF4A_9B8B_3F60D92FC7BB_.wvu.PrintArea" hidden="1" oldHidden="1">
    <formula>'MAPA_4_LOKACIJA 7'!$A$1:$H$21</formula>
    <oldFormula>'MAPA_4_LOKACIJA 7'!$A$1:$H$21</oldFormula>
  </rdn>
  <rdn rId="0" localSheetId="12" customView="1" name="Z_D18DB499_0579_FF4A_9B8B_3F60D92FC7BB_.wvu.PrintTitles" hidden="1" oldHidden="1">
    <formula>'MAPA_4_LOKACIJA 7'!$1:$1</formula>
    <oldFormula>'MAPA_4_LOKACIJA 7'!$1:$1</oldFormula>
  </rdn>
  <rdn rId="0" localSheetId="13" customView="1" name="Z_D18DB499_0579_FF4A_9B8B_3F60D92FC7BB_.wvu.PrintArea" hidden="1" oldHidden="1">
    <formula>'MAPA_4_LOKACIJA 8'!$A$1:$H$21</formula>
    <oldFormula>'MAPA_4_LOKACIJA 8'!$A$1:$H$21</oldFormula>
  </rdn>
  <rdn rId="0" localSheetId="13" customView="1" name="Z_D18DB499_0579_FF4A_9B8B_3F60D92FC7BB_.wvu.PrintTitles" hidden="1" oldHidden="1">
    <formula>'MAPA_4_LOKACIJA 8'!$1:$1</formula>
    <oldFormula>'MAPA_4_LOKACIJA 8'!$1:$1</oldFormula>
  </rdn>
  <rdn rId="0" localSheetId="14" customView="1" name="Z_D18DB499_0579_FF4A_9B8B_3F60D92FC7BB_.wvu.PrintArea" hidden="1" oldHidden="1">
    <formula>'MAPA_4_LOKACIJA 9'!$A$1:$H$26</formula>
    <oldFormula>'MAPA_4_LOKACIJA 9'!$A$1:$H$26</oldFormula>
  </rdn>
  <rdn rId="0" localSheetId="14" customView="1" name="Z_D18DB499_0579_FF4A_9B8B_3F60D92FC7BB_.wvu.PrintTitles" hidden="1" oldHidden="1">
    <formula>'MAPA_4_LOKACIJA 9'!$1:$1</formula>
    <oldFormula>'MAPA_4_LOKACIJA 9'!$1:$1</oldFormula>
  </rdn>
  <rdn rId="0" localSheetId="15" customView="1" name="Z_D18DB499_0579_FF4A_9B8B_3F60D92FC7BB_.wvu.PrintArea" hidden="1" oldHidden="1">
    <formula>'MAPA_4_LOKACIJA 10'!$A$1:$H$21</formula>
    <oldFormula>'MAPA_4_LOKACIJA 10'!$A$1:$H$21</oldFormula>
  </rdn>
  <rdn rId="0" localSheetId="15" customView="1" name="Z_D18DB499_0579_FF4A_9B8B_3F60D92FC7BB_.wvu.PrintTitles" hidden="1" oldHidden="1">
    <formula>'MAPA_4_LOKACIJA 10'!$1:$1</formula>
    <oldFormula>'MAPA_4_LOKACIJA 10'!$1:$1</oldFormula>
  </rdn>
  <rdn rId="0" localSheetId="16" customView="1" name="Z_D18DB499_0579_FF4A_9B8B_3F60D92FC7BB_.wvu.PrintArea" hidden="1" oldHidden="1">
    <formula>'MAPA_4_LOKACIJA 11'!$A$1:$H$26</formula>
    <oldFormula>'MAPA_4_LOKACIJA 11'!$A$1:$H$26</oldFormula>
  </rdn>
  <rdn rId="0" localSheetId="16" customView="1" name="Z_D18DB499_0579_FF4A_9B8B_3F60D92FC7BB_.wvu.PrintTitles" hidden="1" oldHidden="1">
    <formula>'MAPA_4_LOKACIJA 11'!$1:$1</formula>
    <oldFormula>'MAPA_4_LOKACIJA 11'!$1:$1</oldFormula>
  </rdn>
  <rdn rId="0" localSheetId="17" customView="1" name="Z_D18DB499_0579_FF4A_9B8B_3F60D92FC7BB_.wvu.PrintArea" hidden="1" oldHidden="1">
    <formula>'MAPA_4_LOKACIJA 13'!$A$1:$H$21</formula>
    <oldFormula>'MAPA_4_LOKACIJA 13'!$A$1:$H$21</oldFormula>
  </rdn>
  <rdn rId="0" localSheetId="17" customView="1" name="Z_D18DB499_0579_FF4A_9B8B_3F60D92FC7BB_.wvu.PrintTitles" hidden="1" oldHidden="1">
    <formula>'MAPA_4_LOKACIJA 13'!$1:$1</formula>
    <oldFormula>'MAPA_4_LOKACIJA 13'!$1:$1</oldFormula>
  </rdn>
  <rdn rId="0" localSheetId="18" customView="1" name="Z_D18DB499_0579_FF4A_9B8B_3F60D92FC7BB_.wvu.PrintArea" hidden="1" oldHidden="1">
    <formula>'MAPA_4_LOKACIJA 14'!$A$1:$H$21</formula>
    <oldFormula>'MAPA_4_LOKACIJA 14'!$A$1:$H$21</oldFormula>
  </rdn>
  <rdn rId="0" localSheetId="18" customView="1" name="Z_D18DB499_0579_FF4A_9B8B_3F60D92FC7BB_.wvu.PrintTitles" hidden="1" oldHidden="1">
    <formula>'MAPA_4_LOKACIJA 14'!$1:$1</formula>
    <oldFormula>'MAPA_4_LOKACIJA 14'!$1:$1</oldFormula>
  </rdn>
  <rdn rId="0" localSheetId="19" customView="1" name="Z_D18DB499_0579_FF4A_9B8B_3F60D92FC7BB_.wvu.PrintArea" hidden="1" oldHidden="1">
    <formula>'MAPA_4_LOKACIJA 15'!$A$1:$H$26</formula>
    <oldFormula>'MAPA_4_LOKACIJA 15'!$A$1:$H$26</oldFormula>
  </rdn>
  <rdn rId="0" localSheetId="19" customView="1" name="Z_D18DB499_0579_FF4A_9B8B_3F60D92FC7BB_.wvu.PrintTitles" hidden="1" oldHidden="1">
    <formula>'MAPA_4_LOKACIJA 15'!$1:$1</formula>
    <oldFormula>'MAPA_4_LOKACIJA 15'!$1:$1</oldFormula>
  </rdn>
  <rdn rId="0" localSheetId="20" customView="1" name="Z_D18DB499_0579_FF4A_9B8B_3F60D92FC7BB_.wvu.PrintArea" hidden="1" oldHidden="1">
    <formula>'MAPA_4_LOKACIJA 16'!$A$1:$H$21</formula>
    <oldFormula>'MAPA_4_LOKACIJA 16'!$A$1:$H$21</oldFormula>
  </rdn>
  <rdn rId="0" localSheetId="20" customView="1" name="Z_D18DB499_0579_FF4A_9B8B_3F60D92FC7BB_.wvu.PrintTitles" hidden="1" oldHidden="1">
    <formula>'MAPA_4_LOKACIJA 16'!$1:$1</formula>
    <oldFormula>'MAPA_4_LOKACIJA 16'!$1:$1</oldFormula>
  </rdn>
  <rdn rId="0" localSheetId="21" customView="1" name="Z_D18DB499_0579_FF4A_9B8B_3F60D92FC7BB_.wvu.PrintArea" hidden="1" oldHidden="1">
    <formula>'MAPA_4_LOKACIJA 17'!$A$1:$H$26</formula>
    <oldFormula>'MAPA_4_LOKACIJA 17'!$A$1:$H$26</oldFormula>
  </rdn>
  <rdn rId="0" localSheetId="21" customView="1" name="Z_D18DB499_0579_FF4A_9B8B_3F60D92FC7BB_.wvu.PrintTitles" hidden="1" oldHidden="1">
    <formula>'MAPA_4_LOKACIJA 17'!$1:$1</formula>
    <oldFormula>'MAPA_4_LOKACIJA 17'!$1:$1</oldFormula>
  </rdn>
  <rdn rId="0" localSheetId="22" customView="1" name="Z_D18DB499_0579_FF4A_9B8B_3F60D92FC7BB_.wvu.PrintArea" hidden="1" oldHidden="1">
    <formula>'MAPA_4_LOKACIJA 18'!$A$1:$H$21</formula>
    <oldFormula>'MAPA_4_LOKACIJA 18'!$A$1:$H$21</oldFormula>
  </rdn>
  <rdn rId="0" localSheetId="22" customView="1" name="Z_D18DB499_0579_FF4A_9B8B_3F60D92FC7BB_.wvu.PrintTitles" hidden="1" oldHidden="1">
    <formula>'MAPA_4_LOKACIJA 18'!$1:$1</formula>
    <oldFormula>'MAPA_4_LOKACIJA 18'!$1:$1</oldFormula>
  </rdn>
  <rdn rId="0" localSheetId="23" customView="1" name="Z_D18DB499_0579_FF4A_9B8B_3F60D92FC7BB_.wvu.PrintArea" hidden="1" oldHidden="1">
    <formula>MAPA_4_REKAPITULACIJA!$A$1:$H$71</formula>
    <oldFormula>MAPA_4_REKAPITULACIJA!$A$1:$H$71</oldFormula>
  </rdn>
  <rdn rId="0" localSheetId="23" customView="1" name="Z_D18DB499_0579_FF4A_9B8B_3F60D92FC7BB_.wvu.PrintTitles" hidden="1" oldHidden="1">
    <formula>MAPA_4_REKAPITULACIJA!$1:$1</formula>
    <oldFormula>MAPA_4_REKAPITULACIJA!$1:$1</oldFormula>
  </rdn>
  <rdn rId="0" localSheetId="24" customView="1" name="Z_D18DB499_0579_FF4A_9B8B_3F60D92FC7BB_.wvu.PrintArea" hidden="1" oldHidden="1">
    <formula>'MAPA_5_NC-VIDEONADZOR'!$A$1:$H$25</formula>
    <oldFormula>'MAPA_5_NC-VIDEONADZOR'!$A$1:$H$25</oldFormula>
  </rdn>
  <rdn rId="0" localSheetId="24" customView="1" name="Z_D18DB499_0579_FF4A_9B8B_3F60D92FC7BB_.wvu.PrintTitles" hidden="1" oldHidden="1">
    <formula>'MAPA_5_NC-VIDEONADZOR'!$1:$3</formula>
    <oldFormula>'MAPA_5_NC-VIDEONADZOR'!$1:$3</oldFormula>
  </rdn>
  <rdn rId="0" localSheetId="25" customView="1" name="Z_D18DB499_0579_FF4A_9B8B_3F60D92FC7BB_.wvu.PrintArea" hidden="1" oldHidden="1">
    <formula>'MAPA_5_NC-PROTUPROVALA'!$A$1:$H$33</formula>
    <oldFormula>'MAPA_5_NC-PROTUPROVALA'!$A$1:$H$33</oldFormula>
  </rdn>
  <rdn rId="0" localSheetId="25" customView="1" name="Z_D18DB499_0579_FF4A_9B8B_3F60D92FC7BB_.wvu.PrintTitles" hidden="1" oldHidden="1">
    <formula>'MAPA_5_NC-PROTUPROVALA'!$1:$3</formula>
    <oldFormula>'MAPA_5_NC-PROTUPROVALA'!$1:$3</oldFormula>
  </rdn>
  <rdn rId="0" localSheetId="26" customView="1" name="Z_D18DB499_0579_FF4A_9B8B_3F60D92FC7BB_.wvu.PrintArea" hidden="1" oldHidden="1">
    <formula>'MAPA_5_NC-KONTROLA PRISTUPA'!$A$1:$H$33</formula>
    <oldFormula>'MAPA_5_NC-KONTROLA PRISTUPA'!$A$1:$H$33</oldFormula>
  </rdn>
  <rdn rId="0" localSheetId="26" customView="1" name="Z_D18DB499_0579_FF4A_9B8B_3F60D92FC7BB_.wvu.PrintTitles" hidden="1" oldHidden="1">
    <formula>'MAPA_5_NC-KONTROLA PRISTUPA'!$1:$3</formula>
    <oldFormula>'MAPA_5_NC-KONTROLA PRISTUPA'!$1:$3</oldFormula>
  </rdn>
  <rdn rId="0" localSheetId="27" customView="1" name="Z_D18DB499_0579_FF4A_9B8B_3F60D92FC7BB_.wvu.PrintArea" hidden="1" oldHidden="1">
    <formula>'MAPA_5_NADZORNI CENTAR'!$A$1:$H$48</formula>
    <oldFormula>'MAPA_5_NADZORNI CENTAR'!$A$1:$H$48</oldFormula>
  </rdn>
  <rdn rId="0" localSheetId="27" customView="1" name="Z_D18DB499_0579_FF4A_9B8B_3F60D92FC7BB_.wvu.PrintTitles" hidden="1" oldHidden="1">
    <formula>'MAPA_5_NADZORNI CENTAR'!$1:$3</formula>
    <oldFormula>'MAPA_5_NADZORNI CENTAR'!$1:$3</oldFormula>
  </rdn>
  <rdn rId="0" localSheetId="28" customView="1" name="Z_D18DB499_0579_FF4A_9B8B_3F60D92FC7BB_.wvu.PrintArea" hidden="1" oldHidden="1">
    <formula>'MAPA_5_ZAJEDNIČKI RADOVI'!$A$1:$H$8</formula>
    <oldFormula>'MAPA_5_ZAJEDNIČKI RADOVI'!$A$1:$H$8</oldFormula>
  </rdn>
  <rdn rId="0" localSheetId="28" customView="1" name="Z_D18DB499_0579_FF4A_9B8B_3F60D92FC7BB_.wvu.PrintTitles" hidden="1" oldHidden="1">
    <formula>'MAPA_5_ZAJEDNIČKI RADOVI'!$1:$3</formula>
    <oldFormula>'MAPA_5_ZAJEDNIČKI RADOVI'!$1:$3</oldFormula>
  </rdn>
  <rdn rId="0" localSheetId="29" customView="1" name="Z_D18DB499_0579_FF4A_9B8B_3F60D92FC7BB_.wvu.PrintArea" hidden="1" oldHidden="1">
    <formula>MAPA_5_NAMJEŠTAJ!$A$1:$H$13</formula>
    <oldFormula>MAPA_5_NAMJEŠTAJ!$A$1:$H$13</oldFormula>
  </rdn>
  <rdn rId="0" localSheetId="29" customView="1" name="Z_D18DB499_0579_FF4A_9B8B_3F60D92FC7BB_.wvu.PrintTitles" hidden="1" oldHidden="1">
    <formula>MAPA_5_NAMJEŠTAJ!$1:$3</formula>
    <oldFormula>MAPA_5_NAMJEŠTAJ!$1:$3</oldFormula>
  </rdn>
  <rdn rId="0" localSheetId="30" customView="1" name="Z_D18DB499_0579_FF4A_9B8B_3F60D92FC7BB_.wvu.PrintArea" hidden="1" oldHidden="1">
    <formula>MAPA_5_REKAPITULACIJA!$A$1:$H$31</formula>
    <oldFormula>MAPA_5_REKAPITULACIJA!$A$1:$H$31</oldFormula>
  </rdn>
  <rdn rId="0" localSheetId="30" customView="1" name="Z_D18DB499_0579_FF4A_9B8B_3F60D92FC7BB_.wvu.PrintTitles" hidden="1" oldHidden="1">
    <formula>MAPA_5_REKAPITULACIJA!$1:$3</formula>
    <oldFormula>MAPA_5_REKAPITULACIJA!$1:$3</oldFormula>
  </rdn>
  <rcv guid="{D18DB499-0579-FF4A-9B8B-3F60D92FC7BB}"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H5">
    <dxf>
      <numFmt numFmtId="170" formatCode="#,##0.00\ &quot;HRK&quot;"/>
    </dxf>
  </rfmt>
  <rfmt sheetId="6" sqref="H5">
    <dxf>
      <numFmt numFmtId="2" formatCode="0.00"/>
    </dxf>
  </rfmt>
  <rfmt sheetId="6" sqref="H5">
    <dxf>
      <numFmt numFmtId="34" formatCode="_-* #,##0.00\ &quot;HRK&quot;_-;\-* #,##0.00\ &quot;HRK&quot;_-;_-* &quot;-&quot;??\ &quot;HRK&quot;_-;_-@_-"/>
    </dxf>
  </rfmt>
  <rfmt sheetId="6" sqref="H5">
    <dxf>
      <numFmt numFmtId="170" formatCode="#,##0.00\ &quot;HRK&quot;"/>
    </dxf>
  </rfmt>
  <rfmt sheetId="6" sqref="H5">
    <dxf>
      <numFmt numFmtId="0" formatCode="General"/>
    </dxf>
  </rfmt>
  <rfmt sheetId="6" sqref="H5">
    <dxf>
      <numFmt numFmtId="2" formatCode="0.00"/>
    </dxf>
  </rfmt>
  <rfmt sheetId="6" sqref="H5">
    <dxf>
      <numFmt numFmtId="34" formatCode="_-* #,##0.00\ &quot;HRK&quot;_-;\-* #,##0.00\ &quot;HRK&quot;_-;_-* &quot;-&quot;??\ &quot;HRK&quot;_-;_-@_-"/>
    </dxf>
  </rfmt>
  <rfmt sheetId="6" sqref="H7 H8 H9 H10 H11 H12 H13 H14 H18 H19 H20 H21 H22 H23 H24">
    <dxf>
      <numFmt numFmtId="34" formatCode="_-* #,##0.00\ &quot;HRK&quot;_-;\-* #,##0.00\ &quot;HRK&quot;_-;_-* &quot;-&quot;??\ &quot;HRK&quot;_-;_-@_-"/>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H5 H6 H7 H8 H9 H10 H11 H15 H17 H18 H19">
    <dxf>
      <numFmt numFmtId="34" formatCode="_-* #,##0.00\ &quot;HRK&quot;_-;\-* #,##0.00\ &quot;HRK&quot;_-;_-* &quot;-&quot;??\ &quot;HRK&quot;_-;_-@_-"/>
    </dxf>
  </rfmt>
  <rfmt sheetId="6" sqref="G15:H15">
    <dxf>
      <numFmt numFmtId="34" formatCode="_-* #,##0.00\ &quot;HRK&quot;_-;\-* #,##0.00\ &quot;HRK&quot;_-;_-* &quot;-&quot;??\ &quot;HRK&quot;_-;_-@_-"/>
    </dxf>
  </rfmt>
  <rfmt sheetId="6" sqref="G25:H26">
    <dxf>
      <numFmt numFmtId="34" formatCode="_-* #,##0.00\ &quot;HRK&quot;_-;\-* #,##0.00\ &quot;HRK&quot;_-;_-* &quot;-&quot;??\ &quot;HRK&quot;_-;_-@_-"/>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G12:H12 G20:H20 G21:H21">
    <dxf>
      <numFmt numFmtId="34" formatCode="_-* #,##0.00\ &quot;HRK&quot;_-;\-* #,##0.00\ &quot;HRK&quot;_-;_-* &quot;-&quot;??\ &quot;HRK&quot;_-;_-@_-"/>
    </dxf>
  </rfmt>
  <rfmt sheetId="8" sqref="H8 H9 H10 H11 H15 H16 H17 H18 H19 G20:H20 G21:H21">
    <dxf>
      <numFmt numFmtId="34" formatCode="_-* #,##0.00\ &quot;HRK&quot;_-;\-* #,##0.00\ &quot;HRK&quot;_-;_-* &quot;-&quot;??\ &quot;HRK&quot;_-;_-@_-"/>
    </dxf>
  </rfmt>
  <rfmt sheetId="8" sqref="H7 H6 H5">
    <dxf>
      <numFmt numFmtId="34" formatCode="_-* #,##0.00\ &quot;HRK&quot;_-;\-* #,##0.00\ &quot;HRK&quot;_-;_-* &quot;-&quot;??\ &quot;HRK&quot;_-;_-@_-"/>
    </dxf>
  </rfmt>
  <rfmt sheetId="7" sqref="H16">
    <dxf>
      <numFmt numFmtId="34" formatCode="_-* #,##0.00\ &quot;HRK&quot;_-;\-* #,##0.00\ &quot;HRK&quot;_-;_-* &quot;-&quot;??\ &quot;HRK&quot;_-;_-@_-"/>
    </dxf>
  </rfmt>
  <rcv guid="{D18DB499-0579-FF4A-9B8B-3F60D92FC7BB}" action="delete"/>
  <rdn rId="0" localSheetId="1" customView="1" name="Z_D18DB499_0579_FF4A_9B8B_3F60D92FC7BB_.wvu.PrintArea" hidden="1" oldHidden="1">
    <formula>PREAMBULA!$A$1:$A$16</formula>
    <oldFormula>PREAMBULA!$A$1:$A$16</oldFormula>
  </rdn>
  <rdn rId="0" localSheetId="1" customView="1" name="Z_D18DB499_0579_FF4A_9B8B_3F60D92FC7BB_.wvu.PrintTitles" hidden="1" oldHidden="1">
    <formula>PREAMBULA!$1:$6</formula>
    <oldFormula>PREAMBULA!$1:$6</oldFormula>
  </rdn>
  <rdn rId="0" localSheetId="2" customView="1" name="Z_D18DB499_0579_FF4A_9B8B_3F60D92FC7BB_.wvu.PrintArea" hidden="1" oldHidden="1">
    <formula>MAPA_1!$A$1:$I$2496</formula>
    <oldFormula>MAPA_1!$A$1:$I$2496</oldFormula>
  </rdn>
  <rdn rId="0" localSheetId="2" customView="1" name="Z_D18DB499_0579_FF4A_9B8B_3F60D92FC7BB_.wvu.PrintTitles" hidden="1" oldHidden="1">
    <formula>MAPA_1!$1:$6</formula>
    <oldFormula>MAPA_1!$1:$6</oldFormula>
  </rdn>
  <rdn rId="0" localSheetId="3" customView="1" name="Z_D18DB499_0579_FF4A_9B8B_3F60D92FC7BB_.wvu.PrintArea" hidden="1" oldHidden="1">
    <formula>MAPA_1_JEDNAKOVRIJEDNOST!$A$1:$G$411</formula>
    <oldFormula>MAPA_1_JEDNAKOVRIJEDNOST!$A$1:$G$411</oldFormula>
  </rdn>
  <rdn rId="0" localSheetId="3" customView="1" name="Z_D18DB499_0579_FF4A_9B8B_3F60D92FC7BB_.wvu.PrintTitles" hidden="1" oldHidden="1">
    <formula>MAPA_1_JEDNAKOVRIJEDNOST!$1:$1</formula>
    <oldFormula>MAPA_1_JEDNAKOVRIJEDNOST!$1:$1</oldFormula>
  </rdn>
  <rdn rId="0" localSheetId="6" customView="1" name="Z_D18DB499_0579_FF4A_9B8B_3F60D92FC7BB_.wvu.PrintArea" hidden="1" oldHidden="1">
    <formula>'MAPA_4_LOKACIJA 1'!$A$1:$H$26</formula>
    <oldFormula>'MAPA_4_LOKACIJA 1'!$A$1:$H$26</oldFormula>
  </rdn>
  <rdn rId="0" localSheetId="6" customView="1" name="Z_D18DB499_0579_FF4A_9B8B_3F60D92FC7BB_.wvu.PrintTitles" hidden="1" oldHidden="1">
    <formula>'MAPA_4_LOKACIJA 1'!$1:$1</formula>
    <oldFormula>'MAPA_4_LOKACIJA 1'!$1:$1</oldFormula>
  </rdn>
  <rdn rId="0" localSheetId="7" customView="1" name="Z_D18DB499_0579_FF4A_9B8B_3F60D92FC7BB_.wvu.PrintArea" hidden="1" oldHidden="1">
    <formula>'MAPA_4_LOKACIJA 2'!$A$1:$H$21</formula>
    <oldFormula>'MAPA_4_LOKACIJA 2'!$A$1:$H$21</oldFormula>
  </rdn>
  <rdn rId="0" localSheetId="7" customView="1" name="Z_D18DB499_0579_FF4A_9B8B_3F60D92FC7BB_.wvu.PrintTitles" hidden="1" oldHidden="1">
    <formula>'MAPA_4_LOKACIJA 2'!$1:$1</formula>
    <oldFormula>'MAPA_4_LOKACIJA 2'!$1:$1</oldFormula>
  </rdn>
  <rdn rId="0" localSheetId="8" customView="1" name="Z_D18DB499_0579_FF4A_9B8B_3F60D92FC7BB_.wvu.PrintArea" hidden="1" oldHidden="1">
    <formula>'MAPA_4_LOKACIJA 3'!$A$1:$H$21</formula>
    <oldFormula>'MAPA_4_LOKACIJA 3'!$A$1:$H$21</oldFormula>
  </rdn>
  <rdn rId="0" localSheetId="8" customView="1" name="Z_D18DB499_0579_FF4A_9B8B_3F60D92FC7BB_.wvu.PrintTitles" hidden="1" oldHidden="1">
    <formula>'MAPA_4_LOKACIJA 3'!$1:$1</formula>
    <oldFormula>'MAPA_4_LOKACIJA 3'!$1:$1</oldFormula>
  </rdn>
  <rdn rId="0" localSheetId="9" customView="1" name="Z_D18DB499_0579_FF4A_9B8B_3F60D92FC7BB_.wvu.PrintArea" hidden="1" oldHidden="1">
    <formula>'MAPA_4_LOKACIJA 4'!$A$1:$H$26</formula>
    <oldFormula>'MAPA_4_LOKACIJA 4'!$A$1:$H$26</oldFormula>
  </rdn>
  <rdn rId="0" localSheetId="9" customView="1" name="Z_D18DB499_0579_FF4A_9B8B_3F60D92FC7BB_.wvu.PrintTitles" hidden="1" oldHidden="1">
    <formula>'MAPA_4_LOKACIJA 4'!$1:$1</formula>
    <oldFormula>'MAPA_4_LOKACIJA 4'!$1:$1</oldFormula>
  </rdn>
  <rdn rId="0" localSheetId="10" customView="1" name="Z_D18DB499_0579_FF4A_9B8B_3F60D92FC7BB_.wvu.PrintArea" hidden="1" oldHidden="1">
    <formula>'MAPA_4_LOKACIJA 5'!$A$1:$H$26</formula>
    <oldFormula>'MAPA_4_LOKACIJA 5'!$A$1:$H$26</oldFormula>
  </rdn>
  <rdn rId="0" localSheetId="10" customView="1" name="Z_D18DB499_0579_FF4A_9B8B_3F60D92FC7BB_.wvu.PrintTitles" hidden="1" oldHidden="1">
    <formula>'MAPA_4_LOKACIJA 5'!$1:$1</formula>
    <oldFormula>'MAPA_4_LOKACIJA 5'!$1:$1</oldFormula>
  </rdn>
  <rdn rId="0" localSheetId="11" customView="1" name="Z_D18DB499_0579_FF4A_9B8B_3F60D92FC7BB_.wvu.PrintArea" hidden="1" oldHidden="1">
    <formula>'MAPA_4_LOKACIJA 6'!$A$1:$H$21</formula>
    <oldFormula>'MAPA_4_LOKACIJA 6'!$A$1:$H$21</oldFormula>
  </rdn>
  <rdn rId="0" localSheetId="11" customView="1" name="Z_D18DB499_0579_FF4A_9B8B_3F60D92FC7BB_.wvu.PrintTitles" hidden="1" oldHidden="1">
    <formula>'MAPA_4_LOKACIJA 6'!$1:$1</formula>
    <oldFormula>'MAPA_4_LOKACIJA 6'!$1:$1</oldFormula>
  </rdn>
  <rdn rId="0" localSheetId="12" customView="1" name="Z_D18DB499_0579_FF4A_9B8B_3F60D92FC7BB_.wvu.PrintArea" hidden="1" oldHidden="1">
    <formula>'MAPA_4_LOKACIJA 7'!$A$1:$H$21</formula>
    <oldFormula>'MAPA_4_LOKACIJA 7'!$A$1:$H$21</oldFormula>
  </rdn>
  <rdn rId="0" localSheetId="12" customView="1" name="Z_D18DB499_0579_FF4A_9B8B_3F60D92FC7BB_.wvu.PrintTitles" hidden="1" oldHidden="1">
    <formula>'MAPA_4_LOKACIJA 7'!$1:$1</formula>
    <oldFormula>'MAPA_4_LOKACIJA 7'!$1:$1</oldFormula>
  </rdn>
  <rdn rId="0" localSheetId="13" customView="1" name="Z_D18DB499_0579_FF4A_9B8B_3F60D92FC7BB_.wvu.PrintArea" hidden="1" oldHidden="1">
    <formula>'MAPA_4_LOKACIJA 8'!$A$1:$H$21</formula>
    <oldFormula>'MAPA_4_LOKACIJA 8'!$A$1:$H$21</oldFormula>
  </rdn>
  <rdn rId="0" localSheetId="13" customView="1" name="Z_D18DB499_0579_FF4A_9B8B_3F60D92FC7BB_.wvu.PrintTitles" hidden="1" oldHidden="1">
    <formula>'MAPA_4_LOKACIJA 8'!$1:$1</formula>
    <oldFormula>'MAPA_4_LOKACIJA 8'!$1:$1</oldFormula>
  </rdn>
  <rdn rId="0" localSheetId="14" customView="1" name="Z_D18DB499_0579_FF4A_9B8B_3F60D92FC7BB_.wvu.PrintArea" hidden="1" oldHidden="1">
    <formula>'MAPA_4_LOKACIJA 9'!$A$1:$H$26</formula>
    <oldFormula>'MAPA_4_LOKACIJA 9'!$A$1:$H$26</oldFormula>
  </rdn>
  <rdn rId="0" localSheetId="14" customView="1" name="Z_D18DB499_0579_FF4A_9B8B_3F60D92FC7BB_.wvu.PrintTitles" hidden="1" oldHidden="1">
    <formula>'MAPA_4_LOKACIJA 9'!$1:$1</formula>
    <oldFormula>'MAPA_4_LOKACIJA 9'!$1:$1</oldFormula>
  </rdn>
  <rdn rId="0" localSheetId="15" customView="1" name="Z_D18DB499_0579_FF4A_9B8B_3F60D92FC7BB_.wvu.PrintArea" hidden="1" oldHidden="1">
    <formula>'MAPA_4_LOKACIJA 10'!$A$1:$H$21</formula>
    <oldFormula>'MAPA_4_LOKACIJA 10'!$A$1:$H$21</oldFormula>
  </rdn>
  <rdn rId="0" localSheetId="15" customView="1" name="Z_D18DB499_0579_FF4A_9B8B_3F60D92FC7BB_.wvu.PrintTitles" hidden="1" oldHidden="1">
    <formula>'MAPA_4_LOKACIJA 10'!$1:$1</formula>
    <oldFormula>'MAPA_4_LOKACIJA 10'!$1:$1</oldFormula>
  </rdn>
  <rdn rId="0" localSheetId="16" customView="1" name="Z_D18DB499_0579_FF4A_9B8B_3F60D92FC7BB_.wvu.PrintArea" hidden="1" oldHidden="1">
    <formula>'MAPA_4_LOKACIJA 11'!$A$1:$H$26</formula>
    <oldFormula>'MAPA_4_LOKACIJA 11'!$A$1:$H$26</oldFormula>
  </rdn>
  <rdn rId="0" localSheetId="16" customView="1" name="Z_D18DB499_0579_FF4A_9B8B_3F60D92FC7BB_.wvu.PrintTitles" hidden="1" oldHidden="1">
    <formula>'MAPA_4_LOKACIJA 11'!$1:$1</formula>
    <oldFormula>'MAPA_4_LOKACIJA 11'!$1:$1</oldFormula>
  </rdn>
  <rdn rId="0" localSheetId="17" customView="1" name="Z_D18DB499_0579_FF4A_9B8B_3F60D92FC7BB_.wvu.PrintArea" hidden="1" oldHidden="1">
    <formula>'MAPA_4_LOKACIJA 13'!$A$1:$H$21</formula>
    <oldFormula>'MAPA_4_LOKACIJA 13'!$A$1:$H$21</oldFormula>
  </rdn>
  <rdn rId="0" localSheetId="17" customView="1" name="Z_D18DB499_0579_FF4A_9B8B_3F60D92FC7BB_.wvu.PrintTitles" hidden="1" oldHidden="1">
    <formula>'MAPA_4_LOKACIJA 13'!$1:$1</formula>
    <oldFormula>'MAPA_4_LOKACIJA 13'!$1:$1</oldFormula>
  </rdn>
  <rdn rId="0" localSheetId="18" customView="1" name="Z_D18DB499_0579_FF4A_9B8B_3F60D92FC7BB_.wvu.PrintArea" hidden="1" oldHidden="1">
    <formula>'MAPA_4_LOKACIJA 14'!$A$1:$H$21</formula>
    <oldFormula>'MAPA_4_LOKACIJA 14'!$A$1:$H$21</oldFormula>
  </rdn>
  <rdn rId="0" localSheetId="18" customView="1" name="Z_D18DB499_0579_FF4A_9B8B_3F60D92FC7BB_.wvu.PrintTitles" hidden="1" oldHidden="1">
    <formula>'MAPA_4_LOKACIJA 14'!$1:$1</formula>
    <oldFormula>'MAPA_4_LOKACIJA 14'!$1:$1</oldFormula>
  </rdn>
  <rdn rId="0" localSheetId="19" customView="1" name="Z_D18DB499_0579_FF4A_9B8B_3F60D92FC7BB_.wvu.PrintArea" hidden="1" oldHidden="1">
    <formula>'MAPA_4_LOKACIJA 15'!$A$1:$H$26</formula>
    <oldFormula>'MAPA_4_LOKACIJA 15'!$A$1:$H$26</oldFormula>
  </rdn>
  <rdn rId="0" localSheetId="19" customView="1" name="Z_D18DB499_0579_FF4A_9B8B_3F60D92FC7BB_.wvu.PrintTitles" hidden="1" oldHidden="1">
    <formula>'MAPA_4_LOKACIJA 15'!$1:$1</formula>
    <oldFormula>'MAPA_4_LOKACIJA 15'!$1:$1</oldFormula>
  </rdn>
  <rdn rId="0" localSheetId="20" customView="1" name="Z_D18DB499_0579_FF4A_9B8B_3F60D92FC7BB_.wvu.PrintArea" hidden="1" oldHidden="1">
    <formula>'MAPA_4_LOKACIJA 16'!$A$1:$H$21</formula>
    <oldFormula>'MAPA_4_LOKACIJA 16'!$A$1:$H$21</oldFormula>
  </rdn>
  <rdn rId="0" localSheetId="20" customView="1" name="Z_D18DB499_0579_FF4A_9B8B_3F60D92FC7BB_.wvu.PrintTitles" hidden="1" oldHidden="1">
    <formula>'MAPA_4_LOKACIJA 16'!$1:$1</formula>
    <oldFormula>'MAPA_4_LOKACIJA 16'!$1:$1</oldFormula>
  </rdn>
  <rdn rId="0" localSheetId="21" customView="1" name="Z_D18DB499_0579_FF4A_9B8B_3F60D92FC7BB_.wvu.PrintArea" hidden="1" oldHidden="1">
    <formula>'MAPA_4_LOKACIJA 17'!$A$1:$H$26</formula>
    <oldFormula>'MAPA_4_LOKACIJA 17'!$A$1:$H$26</oldFormula>
  </rdn>
  <rdn rId="0" localSheetId="21" customView="1" name="Z_D18DB499_0579_FF4A_9B8B_3F60D92FC7BB_.wvu.PrintTitles" hidden="1" oldHidden="1">
    <formula>'MAPA_4_LOKACIJA 17'!$1:$1</formula>
    <oldFormula>'MAPA_4_LOKACIJA 17'!$1:$1</oldFormula>
  </rdn>
  <rdn rId="0" localSheetId="22" customView="1" name="Z_D18DB499_0579_FF4A_9B8B_3F60D92FC7BB_.wvu.PrintArea" hidden="1" oldHidden="1">
    <formula>'MAPA_4_LOKACIJA 18'!$A$1:$H$21</formula>
    <oldFormula>'MAPA_4_LOKACIJA 18'!$A$1:$H$21</oldFormula>
  </rdn>
  <rdn rId="0" localSheetId="22" customView="1" name="Z_D18DB499_0579_FF4A_9B8B_3F60D92FC7BB_.wvu.PrintTitles" hidden="1" oldHidden="1">
    <formula>'MAPA_4_LOKACIJA 18'!$1:$1</formula>
    <oldFormula>'MAPA_4_LOKACIJA 18'!$1:$1</oldFormula>
  </rdn>
  <rdn rId="0" localSheetId="23" customView="1" name="Z_D18DB499_0579_FF4A_9B8B_3F60D92FC7BB_.wvu.PrintArea" hidden="1" oldHidden="1">
    <formula>MAPA_4_REKAPITULACIJA!$A$1:$H$71</formula>
    <oldFormula>MAPA_4_REKAPITULACIJA!$A$1:$H$71</oldFormula>
  </rdn>
  <rdn rId="0" localSheetId="23" customView="1" name="Z_D18DB499_0579_FF4A_9B8B_3F60D92FC7BB_.wvu.PrintTitles" hidden="1" oldHidden="1">
    <formula>MAPA_4_REKAPITULACIJA!$1:$1</formula>
    <oldFormula>MAPA_4_REKAPITULACIJA!$1:$1</oldFormula>
  </rdn>
  <rdn rId="0" localSheetId="24" customView="1" name="Z_D18DB499_0579_FF4A_9B8B_3F60D92FC7BB_.wvu.PrintArea" hidden="1" oldHidden="1">
    <formula>'MAPA_5_NC-VIDEONADZOR'!$A$1:$H$25</formula>
    <oldFormula>'MAPA_5_NC-VIDEONADZOR'!$A$1:$H$25</oldFormula>
  </rdn>
  <rdn rId="0" localSheetId="24" customView="1" name="Z_D18DB499_0579_FF4A_9B8B_3F60D92FC7BB_.wvu.PrintTitles" hidden="1" oldHidden="1">
    <formula>'MAPA_5_NC-VIDEONADZOR'!$1:$3</formula>
    <oldFormula>'MAPA_5_NC-VIDEONADZOR'!$1:$3</oldFormula>
  </rdn>
  <rdn rId="0" localSheetId="25" customView="1" name="Z_D18DB499_0579_FF4A_9B8B_3F60D92FC7BB_.wvu.PrintArea" hidden="1" oldHidden="1">
    <formula>'MAPA_5_NC-PROTUPROVALA'!$A$1:$H$33</formula>
    <oldFormula>'MAPA_5_NC-PROTUPROVALA'!$A$1:$H$33</oldFormula>
  </rdn>
  <rdn rId="0" localSheetId="25" customView="1" name="Z_D18DB499_0579_FF4A_9B8B_3F60D92FC7BB_.wvu.PrintTitles" hidden="1" oldHidden="1">
    <formula>'MAPA_5_NC-PROTUPROVALA'!$1:$3</formula>
    <oldFormula>'MAPA_5_NC-PROTUPROVALA'!$1:$3</oldFormula>
  </rdn>
  <rdn rId="0" localSheetId="26" customView="1" name="Z_D18DB499_0579_FF4A_9B8B_3F60D92FC7BB_.wvu.PrintArea" hidden="1" oldHidden="1">
    <formula>'MAPA_5_NC-KONTROLA PRISTUPA'!$A$1:$H$33</formula>
    <oldFormula>'MAPA_5_NC-KONTROLA PRISTUPA'!$A$1:$H$33</oldFormula>
  </rdn>
  <rdn rId="0" localSheetId="26" customView="1" name="Z_D18DB499_0579_FF4A_9B8B_3F60D92FC7BB_.wvu.PrintTitles" hidden="1" oldHidden="1">
    <formula>'MAPA_5_NC-KONTROLA PRISTUPA'!$1:$3</formula>
    <oldFormula>'MAPA_5_NC-KONTROLA PRISTUPA'!$1:$3</oldFormula>
  </rdn>
  <rdn rId="0" localSheetId="27" customView="1" name="Z_D18DB499_0579_FF4A_9B8B_3F60D92FC7BB_.wvu.PrintArea" hidden="1" oldHidden="1">
    <formula>'MAPA_5_NADZORNI CENTAR'!$A$1:$H$48</formula>
    <oldFormula>'MAPA_5_NADZORNI CENTAR'!$A$1:$H$48</oldFormula>
  </rdn>
  <rdn rId="0" localSheetId="27" customView="1" name="Z_D18DB499_0579_FF4A_9B8B_3F60D92FC7BB_.wvu.PrintTitles" hidden="1" oldHidden="1">
    <formula>'MAPA_5_NADZORNI CENTAR'!$1:$3</formula>
    <oldFormula>'MAPA_5_NADZORNI CENTAR'!$1:$3</oldFormula>
  </rdn>
  <rdn rId="0" localSheetId="28" customView="1" name="Z_D18DB499_0579_FF4A_9B8B_3F60D92FC7BB_.wvu.PrintArea" hidden="1" oldHidden="1">
    <formula>'MAPA_5_ZAJEDNIČKI RADOVI'!$A$1:$H$8</formula>
    <oldFormula>'MAPA_5_ZAJEDNIČKI RADOVI'!$A$1:$H$8</oldFormula>
  </rdn>
  <rdn rId="0" localSheetId="28" customView="1" name="Z_D18DB499_0579_FF4A_9B8B_3F60D92FC7BB_.wvu.PrintTitles" hidden="1" oldHidden="1">
    <formula>'MAPA_5_ZAJEDNIČKI RADOVI'!$1:$3</formula>
    <oldFormula>'MAPA_5_ZAJEDNIČKI RADOVI'!$1:$3</oldFormula>
  </rdn>
  <rdn rId="0" localSheetId="29" customView="1" name="Z_D18DB499_0579_FF4A_9B8B_3F60D92FC7BB_.wvu.PrintArea" hidden="1" oldHidden="1">
    <formula>MAPA_5_NAMJEŠTAJ!$A$1:$H$13</formula>
    <oldFormula>MAPA_5_NAMJEŠTAJ!$A$1:$H$13</oldFormula>
  </rdn>
  <rdn rId="0" localSheetId="29" customView="1" name="Z_D18DB499_0579_FF4A_9B8B_3F60D92FC7BB_.wvu.PrintTitles" hidden="1" oldHidden="1">
    <formula>MAPA_5_NAMJEŠTAJ!$1:$3</formula>
    <oldFormula>MAPA_5_NAMJEŠTAJ!$1:$3</oldFormula>
  </rdn>
  <rdn rId="0" localSheetId="30" customView="1" name="Z_D18DB499_0579_FF4A_9B8B_3F60D92FC7BB_.wvu.PrintArea" hidden="1" oldHidden="1">
    <formula>MAPA_5_REKAPITULACIJA!$A$1:$H$31</formula>
    <oldFormula>MAPA_5_REKAPITULACIJA!$A$1:$H$31</oldFormula>
  </rdn>
  <rdn rId="0" localSheetId="30" customView="1" name="Z_D18DB499_0579_FF4A_9B8B_3F60D92FC7BB_.wvu.PrintTitles" hidden="1" oldHidden="1">
    <formula>MAPA_5_REKAPITULACIJA!$1:$3</formula>
    <oldFormula>MAPA_5_REKAPITULACIJA!$1:$3</oldFormula>
  </rdn>
  <rcv guid="{D18DB499-0579-FF4A-9B8B-3F60D92FC7BB}"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G12:H12">
    <dxf>
      <numFmt numFmtId="34" formatCode="_-* #,##0.00\ &quot;HRK&quot;_-;\-* #,##0.00\ &quot;HRK&quot;_-;_-* &quot;-&quot;??\ &quot;HRK&quot;_-;_-@_-"/>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2" numFmtId="4">
    <oc r="I4">
      <f>MAPA_1!I2496</f>
    </oc>
    <nc r="I4">
      <v>0</v>
    </nc>
  </rcc>
  <rcc rId="2" sId="32" numFmtId="4">
    <oc r="I5">
      <f>MAPA_2!G811</f>
    </oc>
    <nc r="I5">
      <v>0</v>
    </nc>
  </rcc>
  <rcc rId="3" sId="32" numFmtId="4">
    <oc r="I7">
      <f>MAPA_4_REKAPITULACIJA!G71</f>
    </oc>
    <nc r="I7">
      <v>0</v>
    </nc>
  </rcc>
  <rcc rId="4" sId="32" numFmtId="4">
    <oc r="I6">
      <f>MAPA_3!G188</f>
    </oc>
    <nc r="I6">
      <v>0</v>
    </nc>
  </rcc>
  <rcc rId="5" sId="32" numFmtId="4">
    <oc r="I8">
      <f>MAPA_5_REKAPITULACIJA!G31</f>
    </oc>
    <nc r="I8">
      <v>0</v>
    </nc>
  </rcc>
  <rcc rId="6" sId="32" numFmtId="4">
    <oc r="I9">
      <f>MAPA_6!F44</f>
    </oc>
    <nc r="I9">
      <v>0</v>
    </nc>
  </rcc>
  <rcc rId="7" sId="31" numFmtId="4">
    <oc r="F39">
      <f>D39*E39</f>
    </oc>
    <nc r="F39">
      <v>0</v>
    </nc>
  </rcc>
  <rdn rId="0" localSheetId="1" customView="1" name="Z_CDB37B5C_25E8_6845_A1FE_C2EB28E94FE7_.wvu.PrintArea" hidden="1" oldHidden="1">
    <formula>PREAMBULA!$A$1:$A$16</formula>
  </rdn>
  <rdn rId="0" localSheetId="1" customView="1" name="Z_CDB37B5C_25E8_6845_A1FE_C2EB28E94FE7_.wvu.PrintTitles" hidden="1" oldHidden="1">
    <formula>PREAMBULA!$1:$6</formula>
  </rdn>
  <rdn rId="0" localSheetId="2" customView="1" name="Z_CDB37B5C_25E8_6845_A1FE_C2EB28E94FE7_.wvu.PrintArea" hidden="1" oldHidden="1">
    <formula>MAPA_1!$A$1:$I$2496</formula>
  </rdn>
  <rdn rId="0" localSheetId="2" customView="1" name="Z_CDB37B5C_25E8_6845_A1FE_C2EB28E94FE7_.wvu.PrintTitles" hidden="1" oldHidden="1">
    <formula>MAPA_1!$1:$6</formula>
  </rdn>
  <rdn rId="0" localSheetId="3" customView="1" name="Z_CDB37B5C_25E8_6845_A1FE_C2EB28E94FE7_.wvu.PrintArea" hidden="1" oldHidden="1">
    <formula>MAPA_1_JEDNAKOVRIJEDNOST!$A$1:$G$411</formula>
  </rdn>
  <rdn rId="0" localSheetId="3" customView="1" name="Z_CDB37B5C_25E8_6845_A1FE_C2EB28E94FE7_.wvu.PrintTitles" hidden="1" oldHidden="1">
    <formula>MAPA_1_JEDNAKOVRIJEDNOST!$1:$1</formula>
  </rdn>
  <rdn rId="0" localSheetId="6" customView="1" name="Z_CDB37B5C_25E8_6845_A1FE_C2EB28E94FE7_.wvu.PrintArea" hidden="1" oldHidden="1">
    <formula>'MAPA_4_LOKACIJA 1'!$A$1:$H$26</formula>
  </rdn>
  <rdn rId="0" localSheetId="6" customView="1" name="Z_CDB37B5C_25E8_6845_A1FE_C2EB28E94FE7_.wvu.PrintTitles" hidden="1" oldHidden="1">
    <formula>'MAPA_4_LOKACIJA 1'!$1:$1</formula>
  </rdn>
  <rdn rId="0" localSheetId="7" customView="1" name="Z_CDB37B5C_25E8_6845_A1FE_C2EB28E94FE7_.wvu.PrintArea" hidden="1" oldHidden="1">
    <formula>'MAPA_4_LOKACIJA 2'!$A$1:$H$21</formula>
  </rdn>
  <rdn rId="0" localSheetId="7" customView="1" name="Z_CDB37B5C_25E8_6845_A1FE_C2EB28E94FE7_.wvu.PrintTitles" hidden="1" oldHidden="1">
    <formula>'MAPA_4_LOKACIJA 2'!$1:$1</formula>
  </rdn>
  <rdn rId="0" localSheetId="8" customView="1" name="Z_CDB37B5C_25E8_6845_A1FE_C2EB28E94FE7_.wvu.PrintArea" hidden="1" oldHidden="1">
    <formula>'MAPA_4_LOKACIJA 3'!$A$1:$H$21</formula>
  </rdn>
  <rdn rId="0" localSheetId="8" customView="1" name="Z_CDB37B5C_25E8_6845_A1FE_C2EB28E94FE7_.wvu.PrintTitles" hidden="1" oldHidden="1">
    <formula>'MAPA_4_LOKACIJA 3'!$1:$1</formula>
  </rdn>
  <rdn rId="0" localSheetId="9" customView="1" name="Z_CDB37B5C_25E8_6845_A1FE_C2EB28E94FE7_.wvu.PrintArea" hidden="1" oldHidden="1">
    <formula>'MAPA_4_LOKACIJA 4'!$A$1:$H$26</formula>
  </rdn>
  <rdn rId="0" localSheetId="9" customView="1" name="Z_CDB37B5C_25E8_6845_A1FE_C2EB28E94FE7_.wvu.PrintTitles" hidden="1" oldHidden="1">
    <formula>'MAPA_4_LOKACIJA 4'!$1:$1</formula>
  </rdn>
  <rdn rId="0" localSheetId="10" customView="1" name="Z_CDB37B5C_25E8_6845_A1FE_C2EB28E94FE7_.wvu.PrintArea" hidden="1" oldHidden="1">
    <formula>'MAPA_4_LOKACIJA 5'!$A$1:$H$26</formula>
  </rdn>
  <rdn rId="0" localSheetId="10" customView="1" name="Z_CDB37B5C_25E8_6845_A1FE_C2EB28E94FE7_.wvu.PrintTitles" hidden="1" oldHidden="1">
    <formula>'MAPA_4_LOKACIJA 5'!$1:$1</formula>
  </rdn>
  <rdn rId="0" localSheetId="11" customView="1" name="Z_CDB37B5C_25E8_6845_A1FE_C2EB28E94FE7_.wvu.PrintArea" hidden="1" oldHidden="1">
    <formula>'MAPA_4_LOKACIJA 6'!$A$1:$H$21</formula>
  </rdn>
  <rdn rId="0" localSheetId="11" customView="1" name="Z_CDB37B5C_25E8_6845_A1FE_C2EB28E94FE7_.wvu.PrintTitles" hidden="1" oldHidden="1">
    <formula>'MAPA_4_LOKACIJA 6'!$1:$1</formula>
  </rdn>
  <rdn rId="0" localSheetId="12" customView="1" name="Z_CDB37B5C_25E8_6845_A1FE_C2EB28E94FE7_.wvu.PrintArea" hidden="1" oldHidden="1">
    <formula>'MAPA_4_LOKACIJA 7'!$A$1:$H$21</formula>
  </rdn>
  <rdn rId="0" localSheetId="12" customView="1" name="Z_CDB37B5C_25E8_6845_A1FE_C2EB28E94FE7_.wvu.PrintTitles" hidden="1" oldHidden="1">
    <formula>'MAPA_4_LOKACIJA 7'!$1:$1</formula>
  </rdn>
  <rdn rId="0" localSheetId="13" customView="1" name="Z_CDB37B5C_25E8_6845_A1FE_C2EB28E94FE7_.wvu.PrintArea" hidden="1" oldHidden="1">
    <formula>'MAPA_4_LOKACIJA 8'!$A$1:$H$21</formula>
  </rdn>
  <rdn rId="0" localSheetId="13" customView="1" name="Z_CDB37B5C_25E8_6845_A1FE_C2EB28E94FE7_.wvu.PrintTitles" hidden="1" oldHidden="1">
    <formula>'MAPA_4_LOKACIJA 8'!$1:$1</formula>
  </rdn>
  <rdn rId="0" localSheetId="14" customView="1" name="Z_CDB37B5C_25E8_6845_A1FE_C2EB28E94FE7_.wvu.PrintArea" hidden="1" oldHidden="1">
    <formula>'MAPA_4_LOKACIJA 9'!$A$1:$H$26</formula>
  </rdn>
  <rdn rId="0" localSheetId="14" customView="1" name="Z_CDB37B5C_25E8_6845_A1FE_C2EB28E94FE7_.wvu.PrintTitles" hidden="1" oldHidden="1">
    <formula>'MAPA_4_LOKACIJA 9'!$1:$1</formula>
  </rdn>
  <rdn rId="0" localSheetId="15" customView="1" name="Z_CDB37B5C_25E8_6845_A1FE_C2EB28E94FE7_.wvu.PrintArea" hidden="1" oldHidden="1">
    <formula>'MAPA_4_LOKACIJA 10'!$A$1:$H$21</formula>
  </rdn>
  <rdn rId="0" localSheetId="15" customView="1" name="Z_CDB37B5C_25E8_6845_A1FE_C2EB28E94FE7_.wvu.PrintTitles" hidden="1" oldHidden="1">
    <formula>'MAPA_4_LOKACIJA 10'!$1:$1</formula>
  </rdn>
  <rdn rId="0" localSheetId="16" customView="1" name="Z_CDB37B5C_25E8_6845_A1FE_C2EB28E94FE7_.wvu.PrintArea" hidden="1" oldHidden="1">
    <formula>'MAPA_4_LOKACIJA 11'!$A$1:$H$26</formula>
  </rdn>
  <rdn rId="0" localSheetId="16" customView="1" name="Z_CDB37B5C_25E8_6845_A1FE_C2EB28E94FE7_.wvu.PrintTitles" hidden="1" oldHidden="1">
    <formula>'MAPA_4_LOKACIJA 11'!$1:$1</formula>
  </rdn>
  <rdn rId="0" localSheetId="17" customView="1" name="Z_CDB37B5C_25E8_6845_A1FE_C2EB28E94FE7_.wvu.PrintArea" hidden="1" oldHidden="1">
    <formula>'MAPA_4_LOKACIJA 13'!$A$1:$H$21</formula>
  </rdn>
  <rdn rId="0" localSheetId="17" customView="1" name="Z_CDB37B5C_25E8_6845_A1FE_C2EB28E94FE7_.wvu.PrintTitles" hidden="1" oldHidden="1">
    <formula>'MAPA_4_LOKACIJA 13'!$1:$1</formula>
  </rdn>
  <rdn rId="0" localSheetId="18" customView="1" name="Z_CDB37B5C_25E8_6845_A1FE_C2EB28E94FE7_.wvu.PrintArea" hidden="1" oldHidden="1">
    <formula>'MAPA_4_LOKACIJA 14'!$A$1:$H$21</formula>
  </rdn>
  <rdn rId="0" localSheetId="18" customView="1" name="Z_CDB37B5C_25E8_6845_A1FE_C2EB28E94FE7_.wvu.PrintTitles" hidden="1" oldHidden="1">
    <formula>'MAPA_4_LOKACIJA 14'!$1:$1</formula>
  </rdn>
  <rdn rId="0" localSheetId="19" customView="1" name="Z_CDB37B5C_25E8_6845_A1FE_C2EB28E94FE7_.wvu.PrintArea" hidden="1" oldHidden="1">
    <formula>'MAPA_4_LOKACIJA 15'!$A$1:$H$26</formula>
  </rdn>
  <rdn rId="0" localSheetId="19" customView="1" name="Z_CDB37B5C_25E8_6845_A1FE_C2EB28E94FE7_.wvu.PrintTitles" hidden="1" oldHidden="1">
    <formula>'MAPA_4_LOKACIJA 15'!$1:$1</formula>
  </rdn>
  <rdn rId="0" localSheetId="20" customView="1" name="Z_CDB37B5C_25E8_6845_A1FE_C2EB28E94FE7_.wvu.PrintArea" hidden="1" oldHidden="1">
    <formula>'MAPA_4_LOKACIJA 16'!$A$1:$H$21</formula>
  </rdn>
  <rdn rId="0" localSheetId="20" customView="1" name="Z_CDB37B5C_25E8_6845_A1FE_C2EB28E94FE7_.wvu.PrintTitles" hidden="1" oldHidden="1">
    <formula>'MAPA_4_LOKACIJA 16'!$1:$1</formula>
  </rdn>
  <rdn rId="0" localSheetId="21" customView="1" name="Z_CDB37B5C_25E8_6845_A1FE_C2EB28E94FE7_.wvu.PrintArea" hidden="1" oldHidden="1">
    <formula>'MAPA_4_LOKACIJA 17'!$A$1:$H$26</formula>
  </rdn>
  <rdn rId="0" localSheetId="21" customView="1" name="Z_CDB37B5C_25E8_6845_A1FE_C2EB28E94FE7_.wvu.PrintTitles" hidden="1" oldHidden="1">
    <formula>'MAPA_4_LOKACIJA 17'!$1:$1</formula>
  </rdn>
  <rdn rId="0" localSheetId="22" customView="1" name="Z_CDB37B5C_25E8_6845_A1FE_C2EB28E94FE7_.wvu.PrintArea" hidden="1" oldHidden="1">
    <formula>'MAPA_4_LOKACIJA 18'!$A$1:$H$21</formula>
  </rdn>
  <rdn rId="0" localSheetId="22" customView="1" name="Z_CDB37B5C_25E8_6845_A1FE_C2EB28E94FE7_.wvu.PrintTitles" hidden="1" oldHidden="1">
    <formula>'MAPA_4_LOKACIJA 18'!$1:$1</formula>
  </rdn>
  <rdn rId="0" localSheetId="23" customView="1" name="Z_CDB37B5C_25E8_6845_A1FE_C2EB28E94FE7_.wvu.PrintArea" hidden="1" oldHidden="1">
    <formula>MAPA_4_REKAPITULACIJA!$A$1:$H$71</formula>
  </rdn>
  <rdn rId="0" localSheetId="23" customView="1" name="Z_CDB37B5C_25E8_6845_A1FE_C2EB28E94FE7_.wvu.PrintTitles" hidden="1" oldHidden="1">
    <formula>MAPA_4_REKAPITULACIJA!$1:$1</formula>
  </rdn>
  <rdn rId="0" localSheetId="24" customView="1" name="Z_CDB37B5C_25E8_6845_A1FE_C2EB28E94FE7_.wvu.PrintArea" hidden="1" oldHidden="1">
    <formula>'MAPA_5_NC-VIDEONADZOR'!$A$1:$H$25</formula>
  </rdn>
  <rdn rId="0" localSheetId="24" customView="1" name="Z_CDB37B5C_25E8_6845_A1FE_C2EB28E94FE7_.wvu.PrintTitles" hidden="1" oldHidden="1">
    <formula>'MAPA_5_NC-VIDEONADZOR'!$1:$3</formula>
  </rdn>
  <rdn rId="0" localSheetId="25" customView="1" name="Z_CDB37B5C_25E8_6845_A1FE_C2EB28E94FE7_.wvu.PrintArea" hidden="1" oldHidden="1">
    <formula>'MAPA_5_NC-PROTUPROVALA'!$A$1:$H$33</formula>
  </rdn>
  <rdn rId="0" localSheetId="25" customView="1" name="Z_CDB37B5C_25E8_6845_A1FE_C2EB28E94FE7_.wvu.PrintTitles" hidden="1" oldHidden="1">
    <formula>'MAPA_5_NC-PROTUPROVALA'!$1:$3</formula>
  </rdn>
  <rdn rId="0" localSheetId="26" customView="1" name="Z_CDB37B5C_25E8_6845_A1FE_C2EB28E94FE7_.wvu.PrintArea" hidden="1" oldHidden="1">
    <formula>'MAPA_5_NC-KONTROLA PRISTUPA'!$A$1:$H$33</formula>
  </rdn>
  <rdn rId="0" localSheetId="26" customView="1" name="Z_CDB37B5C_25E8_6845_A1FE_C2EB28E94FE7_.wvu.PrintTitles" hidden="1" oldHidden="1">
    <formula>'MAPA_5_NC-KONTROLA PRISTUPA'!$1:$3</formula>
  </rdn>
  <rdn rId="0" localSheetId="27" customView="1" name="Z_CDB37B5C_25E8_6845_A1FE_C2EB28E94FE7_.wvu.PrintArea" hidden="1" oldHidden="1">
    <formula>'MAPA_5_NADZORNI CENTAR'!$A$1:$H$48</formula>
  </rdn>
  <rdn rId="0" localSheetId="27" customView="1" name="Z_CDB37B5C_25E8_6845_A1FE_C2EB28E94FE7_.wvu.PrintTitles" hidden="1" oldHidden="1">
    <formula>'MAPA_5_NADZORNI CENTAR'!$1:$3</formula>
  </rdn>
  <rdn rId="0" localSheetId="28" customView="1" name="Z_CDB37B5C_25E8_6845_A1FE_C2EB28E94FE7_.wvu.PrintArea" hidden="1" oldHidden="1">
    <formula>'MAPA_5_ZAJEDNIČKI RADOVI'!$A$1:$H$8</formula>
  </rdn>
  <rdn rId="0" localSheetId="28" customView="1" name="Z_CDB37B5C_25E8_6845_A1FE_C2EB28E94FE7_.wvu.PrintTitles" hidden="1" oldHidden="1">
    <formula>'MAPA_5_ZAJEDNIČKI RADOVI'!$1:$3</formula>
  </rdn>
  <rdn rId="0" localSheetId="29" customView="1" name="Z_CDB37B5C_25E8_6845_A1FE_C2EB28E94FE7_.wvu.PrintArea" hidden="1" oldHidden="1">
    <formula>MAPA_5_NAMJEŠTAJ!$A$1:$H$13</formula>
  </rdn>
  <rdn rId="0" localSheetId="29" customView="1" name="Z_CDB37B5C_25E8_6845_A1FE_C2EB28E94FE7_.wvu.PrintTitles" hidden="1" oldHidden="1">
    <formula>MAPA_5_NAMJEŠTAJ!$1:$3</formula>
  </rdn>
  <rdn rId="0" localSheetId="30" customView="1" name="Z_CDB37B5C_25E8_6845_A1FE_C2EB28E94FE7_.wvu.PrintArea" hidden="1" oldHidden="1">
    <formula>MAPA_5_REKAPITULACIJA!$A$1:$H$31</formula>
  </rdn>
  <rdn rId="0" localSheetId="30" customView="1" name="Z_CDB37B5C_25E8_6845_A1FE_C2EB28E94FE7_.wvu.PrintTitles" hidden="1" oldHidden="1">
    <formula>MAPA_5_REKAPITULACIJA!$1:$3</formula>
  </rdn>
  <rcv guid="{CDB37B5C-25E8-6845-A1FE-C2EB28E94FE7}"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H5 H7 H8 H9 H10 H11 H12 H13 H14 G15:H15 H18 H19 H20 H21 H24 H23 H22 G25:H25 G26:H26">
    <dxf>
      <numFmt numFmtId="34" formatCode="_-* #,##0.00\ &quot;HRK&quot;_-;\-* #,##0.00\ &quot;HRK&quot;_-;_-* &quot;-&quot;??\ &quot;HRK&quot;_-;_-@_-"/>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H5 H7 H8 H9 H10 H11 H12 H13 H14 G15:H15 H18 H19 H20 H21:H24 G25:H25 G26:H26">
    <dxf>
      <numFmt numFmtId="34" formatCode="_-* #,##0.00\ &quot;HRK&quot;_-;\-* #,##0.00\ &quot;HRK&quot;_-;_-* &quot;-&quot;??\ &quot;HRK&quot;_-;_-@_-"/>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H5 H6 H7 H8 H9 H10 H11 H15 G12:H12 H16 H17 H18 H19 G20:H20 G21:H21">
    <dxf>
      <numFmt numFmtId="34" formatCode="_-* #,##0.00\ &quot;HRK&quot;_-;\-* #,##0.00\ &quot;HRK&quot;_-;_-* &quot;-&quot;??\ &quot;HRK&quot;_-;_-@_-"/>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H5 H6 H7 H8 H9 H10 H11 G12:H12 H15 H16 H17 H18 H19 G20:H20 G21:H21">
    <dxf>
      <numFmt numFmtId="34" formatCode="_-* #,##0.00\ &quot;HRK&quot;_-;\-* #,##0.00\ &quot;HRK&quot;_-;_-* &quot;-&quot;??\ &quot;HRK&quot;_-;_-@_-"/>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H5 H6 H7 H8 H9 H10 H11 G12:H12 H15 H16 H17 H18 H19 G20:H20 G21:H21">
    <dxf>
      <numFmt numFmtId="34" formatCode="_-* #,##0.00\ &quot;HRK&quot;_-;\-* #,##0.00\ &quot;HRK&quot;_-;_-* &quot;-&quot;??\ &quot;HRK&quot;_-;_-@_-"/>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4" sqref="H5 H7 H8 H9 H10 H11:H12 H13:H14 G15:H15 H18:H24">
    <dxf>
      <numFmt numFmtId="34" formatCode="_-* #,##0.00\ &quot;HRK&quot;_-;\-* #,##0.00\ &quot;HRK&quot;_-;_-* &quot;-&quot;??\ &quot;HRK&quot;_-;_-@_-"/>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4" sqref="G15:H15 G25:H25 G26:H26">
    <dxf>
      <numFmt numFmtId="34" formatCode="_-* #,##0.00\ &quot;HRK&quot;_-;\-* #,##0.00\ &quot;HRK&quot;_-;_-* &quot;-&quot;??\ &quot;HRK&quot;_-;_-@_-"/>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5" sqref="G21:H21 G20:H20 G12:H12">
    <dxf>
      <numFmt numFmtId="34" formatCode="_-* #,##0.00\ &quot;HRK&quot;_-;\-* #,##0.00\ &quot;HRK&quot;_-;_-* &quot;-&quot;??\ &quot;HRK&quot;_-;_-@_-"/>
    </dxf>
  </rfmt>
  <rfmt sheetId="15" sqref="H5 H6 H7 H8 H9 H10 H11">
    <dxf>
      <numFmt numFmtId="34" formatCode="_-* #,##0.00\ &quot;HRK&quot;_-;\-* #,##0.00\ &quot;HRK&quot;_-;_-* &quot;-&quot;??\ &quot;HRK&quot;_-;_-@_-"/>
    </dxf>
  </rfmt>
  <rfmt sheetId="15" sqref="H15 H16 H17 H18 H19">
    <dxf>
      <numFmt numFmtId="34" formatCode="_-* #,##0.00\ &quot;HRK&quot;_-;\-* #,##0.00\ &quot;HRK&quot;_-;_-* &quot;-&quot;??\ &quot;HRK&quot;_-;_-@_-"/>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6" sqref="H5 H7 H8 H9 H10 H11 H12 H13 H14">
    <dxf>
      <numFmt numFmtId="34" formatCode="_-* #,##0.00\ &quot;HRK&quot;_-;\-* #,##0.00\ &quot;HRK&quot;_-;_-* &quot;-&quot;??\ &quot;HRK&quot;_-;_-@_-"/>
    </dxf>
  </rfmt>
  <rfmt sheetId="16" sqref="G15:H15">
    <dxf>
      <numFmt numFmtId="34" formatCode="_-* #,##0.00\ &quot;HRK&quot;_-;\-* #,##0.00\ &quot;HRK&quot;_-;_-* &quot;-&quot;??\ &quot;HRK&quot;_-;_-@_-"/>
    </dxf>
  </rfmt>
  <rfmt sheetId="16" sqref="G15:H15 H18 H19 H20:H24">
    <dxf>
      <numFmt numFmtId="34" formatCode="_-* #,##0.00\ &quot;HRK&quot;_-;\-* #,##0.00\ &quot;HRK&quot;_-;_-* &quot;-&quot;??\ &quot;HRK&quot;_-;_-@_-"/>
    </dxf>
  </rfmt>
  <rfmt sheetId="16" sqref="G25:H26">
    <dxf>
      <numFmt numFmtId="34" formatCode="_-* #,##0.00\ &quot;HRK&quot;_-;\-* #,##0.00\ &quot;HRK&quot;_-;_-* &quot;-&quot;??\ &quot;HRK&quot;_-;_-@_-"/>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7" sqref="H5 H6:H8 H9:H11">
    <dxf>
      <numFmt numFmtId="34" formatCode="_-* #,##0.00\ &quot;HRK&quot;_-;\-* #,##0.00\ &quot;HRK&quot;_-;_-* &quot;-&quot;??\ &quot;HRK&quot;_-;_-@_-"/>
    </dxf>
  </rfmt>
  <rfmt sheetId="17" sqref="G12:H12">
    <dxf>
      <numFmt numFmtId="34" formatCode="_-* #,##0.00\ &quot;HRK&quot;_-;\-* #,##0.00\ &quot;HRK&quot;_-;_-* &quot;-&quot;??\ &quot;HRK&quot;_-;_-@_-"/>
    </dxf>
  </rfmt>
  <rfmt sheetId="17" sqref="H15:H19">
    <dxf>
      <numFmt numFmtId="34" formatCode="_-* #,##0.00\ &quot;HRK&quot;_-;\-* #,##0.00\ &quot;HRK&quot;_-;_-* &quot;-&quot;??\ &quot;HRK&quot;_-;_-@_-"/>
    </dxf>
  </rfmt>
  <rfmt sheetId="17" sqref="G20:H21">
    <dxf>
      <numFmt numFmtId="34" formatCode="_-* #,##0.00\ &quot;HRK&quot;_-;\-* #,##0.00\ &quot;HRK&quot;_-;_-* &quot;-&quot;??\ &quot;HRK&quot;_-;_-@_-"/>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30" numFmtId="4">
    <oc r="G6">
      <f>'MAPA_5_NC-VIDEONADZOR'!G8</f>
    </oc>
    <nc r="G6">
      <v>0</v>
    </nc>
  </rcc>
  <rfmt sheetId="29" sqref="G13:H13">
    <dxf>
      <numFmt numFmtId="4" formatCode="#,##0.00"/>
    </dxf>
  </rfmt>
  <rcc rId="65" sId="29" numFmtId="4">
    <oc r="H6">
      <f>F6*G6</f>
    </oc>
    <nc r="H6">
      <v>0</v>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8" sqref="H5 H6:H8 H9:H11">
    <dxf>
      <numFmt numFmtId="34" formatCode="_-* #,##0.00\ &quot;HRK&quot;_-;\-* #,##0.00\ &quot;HRK&quot;_-;_-* &quot;-&quot;??\ &quot;HRK&quot;_-;_-@_-"/>
    </dxf>
  </rfmt>
  <rfmt sheetId="18" sqref="G12:H12">
    <dxf>
      <numFmt numFmtId="34" formatCode="_-* #,##0.00\ &quot;HRK&quot;_-;\-* #,##0.00\ &quot;HRK&quot;_-;_-* &quot;-&quot;??\ &quot;HRK&quot;_-;_-@_-"/>
    </dxf>
  </rfmt>
  <rfmt sheetId="18" sqref="H15:H19">
    <dxf>
      <numFmt numFmtId="34" formatCode="_-* #,##0.00\ &quot;HRK&quot;_-;\-* #,##0.00\ &quot;HRK&quot;_-;_-* &quot;-&quot;??\ &quot;HRK&quot;_-;_-@_-"/>
    </dxf>
  </rfmt>
  <rfmt sheetId="18" sqref="G20:H21">
    <dxf>
      <numFmt numFmtId="34" formatCode="_-* #,##0.00\ &quot;HRK&quot;_-;\-* #,##0.00\ &quot;HRK&quot;_-;_-* &quot;-&quot;??\ &quot;HRK&quot;_-;_-@_-"/>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H5 H7:H10 H11:H14">
    <dxf>
      <numFmt numFmtId="34" formatCode="_-* #,##0.00\ &quot;HRK&quot;_-;\-* #,##0.00\ &quot;HRK&quot;_-;_-* &quot;-&quot;??\ &quot;HRK&quot;_-;_-@_-"/>
    </dxf>
  </rfmt>
  <rfmt sheetId="19" sqref="G15:H15">
    <dxf>
      <numFmt numFmtId="34" formatCode="_-* #,##0.00\ &quot;HRK&quot;_-;\-* #,##0.00\ &quot;HRK&quot;_-;_-* &quot;-&quot;??\ &quot;HRK&quot;_-;_-@_-"/>
    </dxf>
  </rfmt>
  <rfmt sheetId="19" sqref="H18:H24">
    <dxf>
      <numFmt numFmtId="34" formatCode="_-* #,##0.00\ &quot;HRK&quot;_-;\-* #,##0.00\ &quot;HRK&quot;_-;_-* &quot;-&quot;??\ &quot;HRK&quot;_-;_-@_-"/>
    </dxf>
  </rfmt>
  <rfmt sheetId="19" sqref="G25:H26">
    <dxf>
      <numFmt numFmtId="34" formatCode="_-* #,##0.00\ &quot;HRK&quot;_-;\-* #,##0.00\ &quot;HRK&quot;_-;_-* &quot;-&quot;??\ &quot;HRK&quot;_-;_-@_-"/>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0" sqref="H5:H11">
    <dxf>
      <numFmt numFmtId="34" formatCode="_-* #,##0.00\ &quot;HRK&quot;_-;\-* #,##0.00\ &quot;HRK&quot;_-;_-* &quot;-&quot;??\ &quot;HRK&quot;_-;_-@_-"/>
    </dxf>
  </rfmt>
  <rfmt sheetId="20" sqref="G12:H12">
    <dxf>
      <numFmt numFmtId="34" formatCode="_-* #,##0.00\ &quot;HRK&quot;_-;\-* #,##0.00\ &quot;HRK&quot;_-;_-* &quot;-&quot;??\ &quot;HRK&quot;_-;_-@_-"/>
    </dxf>
  </rfmt>
  <rfmt sheetId="20" sqref="H15:H19">
    <dxf>
      <numFmt numFmtId="34" formatCode="_-* #,##0.00\ &quot;HRK&quot;_-;\-* #,##0.00\ &quot;HRK&quot;_-;_-* &quot;-&quot;??\ &quot;HRK&quot;_-;_-@_-"/>
    </dxf>
  </rfmt>
  <rfmt sheetId="20" sqref="G20:H21">
    <dxf>
      <numFmt numFmtId="34" formatCode="_-* #,##0.00\ &quot;HRK&quot;_-;\-* #,##0.00\ &quot;HRK&quot;_-;_-* &quot;-&quot;??\ &quot;HRK&quot;_-;_-@_-"/>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1" sqref="H5 H7 H8 H9 H10:H14">
    <dxf>
      <numFmt numFmtId="34" formatCode="_-* #,##0.00\ &quot;HRK&quot;_-;\-* #,##0.00\ &quot;HRK&quot;_-;_-* &quot;-&quot;??\ &quot;HRK&quot;_-;_-@_-"/>
    </dxf>
  </rfmt>
  <rfmt sheetId="21" sqref="H18:H24">
    <dxf>
      <numFmt numFmtId="34" formatCode="_-* #,##0.00\ &quot;HRK&quot;_-;\-* #,##0.00\ &quot;HRK&quot;_-;_-* &quot;-&quot;??\ &quot;HRK&quot;_-;_-@_-"/>
    </dxf>
  </rfmt>
  <rfmt sheetId="21" sqref="G25:H26">
    <dxf>
      <numFmt numFmtId="34" formatCode="_-* #,##0.00\ &quot;HRK&quot;_-;\-* #,##0.00\ &quot;HRK&quot;_-;_-* &quot;-&quot;??\ &quot;HRK&quot;_-;_-@_-"/>
    </dxf>
  </rfmt>
  <rfmt sheetId="21" sqref="G15:H15">
    <dxf>
      <numFmt numFmtId="34" formatCode="_-* #,##0.00\ &quot;HRK&quot;_-;\-* #,##0.00\ &quot;HRK&quot;_-;_-* &quot;-&quot;??\ &quot;HRK&quot;_-;_-@_-"/>
    </dxf>
  </rfmt>
  <rfmt sheetId="22" sqref="H5:H7 H8:H11">
    <dxf>
      <numFmt numFmtId="34" formatCode="_-* #,##0.00\ &quot;HRK&quot;_-;\-* #,##0.00\ &quot;HRK&quot;_-;_-* &quot;-&quot;??\ &quot;HRK&quot;_-;_-@_-"/>
    </dxf>
  </rfmt>
  <rfmt sheetId="22" sqref="G12:H12">
    <dxf>
      <numFmt numFmtId="34" formatCode="_-* #,##0.00\ &quot;HRK&quot;_-;\-* #,##0.00\ &quot;HRK&quot;_-;_-* &quot;-&quot;??\ &quot;HRK&quot;_-;_-@_-"/>
    </dxf>
  </rfmt>
  <rfmt sheetId="22" sqref="H15:H19">
    <dxf>
      <numFmt numFmtId="34" formatCode="_-* #,##0.00\ &quot;HRK&quot;_-;\-* #,##0.00\ &quot;HRK&quot;_-;_-* &quot;-&quot;??\ &quot;HRK&quot;_-;_-@_-"/>
    </dxf>
  </rfmt>
  <rfmt sheetId="22" sqref="G20:H21">
    <dxf>
      <numFmt numFmtId="34" formatCode="_-* #,##0.00\ &quot;HRK&quot;_-;\-* #,##0.00\ &quot;HRK&quot;_-;_-* &quot;-&quot;??\ &quot;HRK&quot;_-;_-@_-"/>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3" sqref="G2:H2">
    <dxf>
      <numFmt numFmtId="34" formatCode="_-* #,##0.00\ &quot;HRK&quot;_-;\-* #,##0.00\ &quot;HRK&quot;_-;_-* &quot;-&quot;??\ &quot;HRK&quot;_-;_-@_-"/>
    </dxf>
  </rfmt>
  <rfmt sheetId="23" sqref="G2:H2">
    <dxf>
      <numFmt numFmtId="34" formatCode="_-* #,##0.00\ &quot;HRK&quot;_-;\-* #,##0.00\ &quot;HRK&quot;_-;_-* &quot;-&quot;??\ &quot;HRK&quot;_-;_-@_-"/>
    </dxf>
  </rfmt>
  <rfmt sheetId="23" sqref="G2:H2">
    <dxf>
      <numFmt numFmtId="170" formatCode="#,##0.00\ &quot;HRK&quot;"/>
    </dxf>
  </rfmt>
  <rfmt sheetId="23" sqref="G2:H2">
    <dxf>
      <numFmt numFmtId="2" formatCode="0.00"/>
    </dxf>
  </rfmt>
  <rfmt sheetId="23" sqref="G2:H2">
    <dxf>
      <numFmt numFmtId="0" formatCode="General"/>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4" sqref="H7">
    <dxf>
      <numFmt numFmtId="34" formatCode="_-* #,##0.00\ &quot;HRK&quot;_-;\-* #,##0.00\ &quot;HRK&quot;_-;_-* &quot;-&quot;??\ &quot;HRK&quot;_-;_-@_-"/>
    </dxf>
  </rfmt>
  <rfmt sheetId="24" sqref="G8:H8">
    <dxf>
      <numFmt numFmtId="34" formatCode="_-* #,##0.00\ &quot;HRK&quot;_-;\-* #,##0.00\ &quot;HRK&quot;_-;_-* &quot;-&quot;??\ &quot;HRK&quot;_-;_-@_-"/>
    </dxf>
  </rfmt>
  <rfmt sheetId="24" sqref="H11:H17">
    <dxf>
      <numFmt numFmtId="34" formatCode="_-* #,##0.00\ &quot;HRK&quot;_-;\-* #,##0.00\ &quot;HRK&quot;_-;_-* &quot;-&quot;??\ &quot;HRK&quot;_-;_-@_-"/>
    </dxf>
  </rfmt>
  <rfmt sheetId="24" sqref="G18:H18">
    <dxf>
      <numFmt numFmtId="34" formatCode="_-* #,##0.00\ &quot;HRK&quot;_-;\-* #,##0.00\ &quot;HRK&quot;_-;_-* &quot;-&quot;??\ &quot;HRK&quot;_-;_-@_-"/>
    </dxf>
  </rfmt>
  <rfmt sheetId="24" sqref="H21:H24">
    <dxf>
      <numFmt numFmtId="34" formatCode="_-* #,##0.00\ &quot;HRK&quot;_-;\-* #,##0.00\ &quot;HRK&quot;_-;_-* &quot;-&quot;??\ &quot;HRK&quot;_-;_-@_-"/>
    </dxf>
  </rfmt>
  <rfmt sheetId="24" sqref="G25:H25">
    <dxf>
      <numFmt numFmtId="34" formatCode="_-* #,##0.00\ &quot;HRK&quot;_-;\-* #,##0.00\ &quot;HRK&quot;_-;_-* &quot;-&quot;??\ &quot;HRK&quot;_-;_-@_-"/>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5" sqref="H7 H8 H9 H10 H11 H12 H13">
    <dxf>
      <numFmt numFmtId="34" formatCode="_-* #,##0.00\ &quot;HRK&quot;_-;\-* #,##0.00\ &quot;HRK&quot;_-;_-* &quot;-&quot;??\ &quot;HRK&quot;_-;_-@_-"/>
    </dxf>
  </rfmt>
  <rfmt sheetId="25" sqref="G14:H14">
    <dxf>
      <numFmt numFmtId="34" formatCode="_-* #,##0.00\ &quot;HRK&quot;_-;\-* #,##0.00\ &quot;HRK&quot;_-;_-* &quot;-&quot;??\ &quot;HRK&quot;_-;_-@_-"/>
    </dxf>
  </rfmt>
  <rfmt sheetId="25" sqref="H17:H25">
    <dxf>
      <numFmt numFmtId="34" formatCode="_-* #,##0.00\ &quot;HRK&quot;_-;\-* #,##0.00\ &quot;HRK&quot;_-;_-* &quot;-&quot;??\ &quot;HRK&quot;_-;_-@_-"/>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5" sqref="G26:H26">
    <dxf>
      <numFmt numFmtId="34" formatCode="_-* #,##0.00\ &quot;HRK&quot;_-;\-* #,##0.00\ &quot;HRK&quot;_-;_-* &quot;-&quot;??\ &quot;HRK&quot;_-;_-@_-"/>
    </dxf>
  </rfmt>
  <rfmt sheetId="25" sqref="H29:H32">
    <dxf>
      <numFmt numFmtId="34" formatCode="_-* #,##0.00\ &quot;HRK&quot;_-;\-* #,##0.00\ &quot;HRK&quot;_-;_-* &quot;-&quot;??\ &quot;HRK&quot;_-;_-@_-"/>
    </dxf>
  </rfmt>
  <rfmt sheetId="25" sqref="G33:H33">
    <dxf>
      <numFmt numFmtId="34" formatCode="_-* #,##0.00\ &quot;HRK&quot;_-;\-* #,##0.00\ &quot;HRK&quot;_-;_-* &quot;-&quot;??\ &quot;HRK&quot;_-;_-@_-"/>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6" sqref="H6 H7 H8 H9 H10 H11 H12 H13 G14:H14 H17:H24 H28 G25:H25 H29:H31 H32 G33:H33">
    <dxf>
      <numFmt numFmtId="34" formatCode="_-* #,##0.00\ &quot;HRK&quot;_-;\-* #,##0.00\ &quot;HRK&quot;_-;_-* &quot;-&quot;??\ &quot;HRK&quot;_-;_-@_-"/>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7" sqref="G6:H13">
    <dxf>
      <numFmt numFmtId="34" formatCode="_-* #,##0.00\ &quot;HRK&quot;_-;\-* #,##0.00\ &quot;HRK&quot;_-;_-* &quot;-&quot;??\ &quot;HRK&quot;_-;_-@_-"/>
    </dxf>
  </rfmt>
  <rfmt sheetId="27" sqref="G6">
    <dxf>
      <numFmt numFmtId="34" formatCode="_-* #,##0.00\ &quot;HRK&quot;_-;\-* #,##0.00\ &quot;HRK&quot;_-;_-* &quot;-&quot;??\ &quot;HRK&quot;_-;_-@_-"/>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18DB499_0579_FF4A_9B8B_3F60D92FC7BB_.wvu.PrintArea" hidden="1" oldHidden="1">
    <formula>PREAMBULA!$A$1:$A$16</formula>
  </rdn>
  <rdn rId="0" localSheetId="1" customView="1" name="Z_D18DB499_0579_FF4A_9B8B_3F60D92FC7BB_.wvu.PrintTitles" hidden="1" oldHidden="1">
    <formula>PREAMBULA!$1:$6</formula>
  </rdn>
  <rdn rId="0" localSheetId="2" customView="1" name="Z_D18DB499_0579_FF4A_9B8B_3F60D92FC7BB_.wvu.PrintArea" hidden="1" oldHidden="1">
    <formula>MAPA_1!$A$1:$I$2496</formula>
  </rdn>
  <rdn rId="0" localSheetId="2" customView="1" name="Z_D18DB499_0579_FF4A_9B8B_3F60D92FC7BB_.wvu.PrintTitles" hidden="1" oldHidden="1">
    <formula>MAPA_1!$1:$6</formula>
  </rdn>
  <rdn rId="0" localSheetId="3" customView="1" name="Z_D18DB499_0579_FF4A_9B8B_3F60D92FC7BB_.wvu.PrintArea" hidden="1" oldHidden="1">
    <formula>MAPA_1_JEDNAKOVRIJEDNOST!$A$1:$G$411</formula>
  </rdn>
  <rdn rId="0" localSheetId="3" customView="1" name="Z_D18DB499_0579_FF4A_9B8B_3F60D92FC7BB_.wvu.PrintTitles" hidden="1" oldHidden="1">
    <formula>MAPA_1_JEDNAKOVRIJEDNOST!$1:$1</formula>
  </rdn>
  <rdn rId="0" localSheetId="6" customView="1" name="Z_D18DB499_0579_FF4A_9B8B_3F60D92FC7BB_.wvu.PrintArea" hidden="1" oldHidden="1">
    <formula>'MAPA_4_LOKACIJA 1'!$A$1:$H$26</formula>
  </rdn>
  <rdn rId="0" localSheetId="6" customView="1" name="Z_D18DB499_0579_FF4A_9B8B_3F60D92FC7BB_.wvu.PrintTitles" hidden="1" oldHidden="1">
    <formula>'MAPA_4_LOKACIJA 1'!$1:$1</formula>
  </rdn>
  <rdn rId="0" localSheetId="7" customView="1" name="Z_D18DB499_0579_FF4A_9B8B_3F60D92FC7BB_.wvu.PrintArea" hidden="1" oldHidden="1">
    <formula>'MAPA_4_LOKACIJA 2'!$A$1:$H$21</formula>
  </rdn>
  <rdn rId="0" localSheetId="7" customView="1" name="Z_D18DB499_0579_FF4A_9B8B_3F60D92FC7BB_.wvu.PrintTitles" hidden="1" oldHidden="1">
    <formula>'MAPA_4_LOKACIJA 2'!$1:$1</formula>
  </rdn>
  <rdn rId="0" localSheetId="8" customView="1" name="Z_D18DB499_0579_FF4A_9B8B_3F60D92FC7BB_.wvu.PrintArea" hidden="1" oldHidden="1">
    <formula>'MAPA_4_LOKACIJA 3'!$A$1:$H$21</formula>
  </rdn>
  <rdn rId="0" localSheetId="8" customView="1" name="Z_D18DB499_0579_FF4A_9B8B_3F60D92FC7BB_.wvu.PrintTitles" hidden="1" oldHidden="1">
    <formula>'MAPA_4_LOKACIJA 3'!$1:$1</formula>
  </rdn>
  <rdn rId="0" localSheetId="9" customView="1" name="Z_D18DB499_0579_FF4A_9B8B_3F60D92FC7BB_.wvu.PrintArea" hidden="1" oldHidden="1">
    <formula>'MAPA_4_LOKACIJA 4'!$A$1:$H$26</formula>
  </rdn>
  <rdn rId="0" localSheetId="9" customView="1" name="Z_D18DB499_0579_FF4A_9B8B_3F60D92FC7BB_.wvu.PrintTitles" hidden="1" oldHidden="1">
    <formula>'MAPA_4_LOKACIJA 4'!$1:$1</formula>
  </rdn>
  <rdn rId="0" localSheetId="10" customView="1" name="Z_D18DB499_0579_FF4A_9B8B_3F60D92FC7BB_.wvu.PrintArea" hidden="1" oldHidden="1">
    <formula>'MAPA_4_LOKACIJA 5'!$A$1:$H$26</formula>
  </rdn>
  <rdn rId="0" localSheetId="10" customView="1" name="Z_D18DB499_0579_FF4A_9B8B_3F60D92FC7BB_.wvu.PrintTitles" hidden="1" oldHidden="1">
    <formula>'MAPA_4_LOKACIJA 5'!$1:$1</formula>
  </rdn>
  <rdn rId="0" localSheetId="11" customView="1" name="Z_D18DB499_0579_FF4A_9B8B_3F60D92FC7BB_.wvu.PrintArea" hidden="1" oldHidden="1">
    <formula>'MAPA_4_LOKACIJA 6'!$A$1:$H$21</formula>
  </rdn>
  <rdn rId="0" localSheetId="11" customView="1" name="Z_D18DB499_0579_FF4A_9B8B_3F60D92FC7BB_.wvu.PrintTitles" hidden="1" oldHidden="1">
    <formula>'MAPA_4_LOKACIJA 6'!$1:$1</formula>
  </rdn>
  <rdn rId="0" localSheetId="12" customView="1" name="Z_D18DB499_0579_FF4A_9B8B_3F60D92FC7BB_.wvu.PrintArea" hidden="1" oldHidden="1">
    <formula>'MAPA_4_LOKACIJA 7'!$A$1:$H$21</formula>
  </rdn>
  <rdn rId="0" localSheetId="12" customView="1" name="Z_D18DB499_0579_FF4A_9B8B_3F60D92FC7BB_.wvu.PrintTitles" hidden="1" oldHidden="1">
    <formula>'MAPA_4_LOKACIJA 7'!$1:$1</formula>
  </rdn>
  <rdn rId="0" localSheetId="13" customView="1" name="Z_D18DB499_0579_FF4A_9B8B_3F60D92FC7BB_.wvu.PrintArea" hidden="1" oldHidden="1">
    <formula>'MAPA_4_LOKACIJA 8'!$A$1:$H$21</formula>
  </rdn>
  <rdn rId="0" localSheetId="13" customView="1" name="Z_D18DB499_0579_FF4A_9B8B_3F60D92FC7BB_.wvu.PrintTitles" hidden="1" oldHidden="1">
    <formula>'MAPA_4_LOKACIJA 8'!$1:$1</formula>
  </rdn>
  <rdn rId="0" localSheetId="14" customView="1" name="Z_D18DB499_0579_FF4A_9B8B_3F60D92FC7BB_.wvu.PrintArea" hidden="1" oldHidden="1">
    <formula>'MAPA_4_LOKACIJA 9'!$A$1:$H$26</formula>
  </rdn>
  <rdn rId="0" localSheetId="14" customView="1" name="Z_D18DB499_0579_FF4A_9B8B_3F60D92FC7BB_.wvu.PrintTitles" hidden="1" oldHidden="1">
    <formula>'MAPA_4_LOKACIJA 9'!$1:$1</formula>
  </rdn>
  <rdn rId="0" localSheetId="15" customView="1" name="Z_D18DB499_0579_FF4A_9B8B_3F60D92FC7BB_.wvu.PrintArea" hidden="1" oldHidden="1">
    <formula>'MAPA_4_LOKACIJA 10'!$A$1:$H$21</formula>
  </rdn>
  <rdn rId="0" localSheetId="15" customView="1" name="Z_D18DB499_0579_FF4A_9B8B_3F60D92FC7BB_.wvu.PrintTitles" hidden="1" oldHidden="1">
    <formula>'MAPA_4_LOKACIJA 10'!$1:$1</formula>
  </rdn>
  <rdn rId="0" localSheetId="16" customView="1" name="Z_D18DB499_0579_FF4A_9B8B_3F60D92FC7BB_.wvu.PrintArea" hidden="1" oldHidden="1">
    <formula>'MAPA_4_LOKACIJA 11'!$A$1:$H$26</formula>
  </rdn>
  <rdn rId="0" localSheetId="16" customView="1" name="Z_D18DB499_0579_FF4A_9B8B_3F60D92FC7BB_.wvu.PrintTitles" hidden="1" oldHidden="1">
    <formula>'MAPA_4_LOKACIJA 11'!$1:$1</formula>
  </rdn>
  <rdn rId="0" localSheetId="17" customView="1" name="Z_D18DB499_0579_FF4A_9B8B_3F60D92FC7BB_.wvu.PrintArea" hidden="1" oldHidden="1">
    <formula>'MAPA_4_LOKACIJA 13'!$A$1:$H$21</formula>
  </rdn>
  <rdn rId="0" localSheetId="17" customView="1" name="Z_D18DB499_0579_FF4A_9B8B_3F60D92FC7BB_.wvu.PrintTitles" hidden="1" oldHidden="1">
    <formula>'MAPA_4_LOKACIJA 13'!$1:$1</formula>
  </rdn>
  <rdn rId="0" localSheetId="18" customView="1" name="Z_D18DB499_0579_FF4A_9B8B_3F60D92FC7BB_.wvu.PrintArea" hidden="1" oldHidden="1">
    <formula>'MAPA_4_LOKACIJA 14'!$A$1:$H$21</formula>
  </rdn>
  <rdn rId="0" localSheetId="18" customView="1" name="Z_D18DB499_0579_FF4A_9B8B_3F60D92FC7BB_.wvu.PrintTitles" hidden="1" oldHidden="1">
    <formula>'MAPA_4_LOKACIJA 14'!$1:$1</formula>
  </rdn>
  <rdn rId="0" localSheetId="19" customView="1" name="Z_D18DB499_0579_FF4A_9B8B_3F60D92FC7BB_.wvu.PrintArea" hidden="1" oldHidden="1">
    <formula>'MAPA_4_LOKACIJA 15'!$A$1:$H$26</formula>
  </rdn>
  <rdn rId="0" localSheetId="19" customView="1" name="Z_D18DB499_0579_FF4A_9B8B_3F60D92FC7BB_.wvu.PrintTitles" hidden="1" oldHidden="1">
    <formula>'MAPA_4_LOKACIJA 15'!$1:$1</formula>
  </rdn>
  <rdn rId="0" localSheetId="20" customView="1" name="Z_D18DB499_0579_FF4A_9B8B_3F60D92FC7BB_.wvu.PrintArea" hidden="1" oldHidden="1">
    <formula>'MAPA_4_LOKACIJA 16'!$A$1:$H$21</formula>
  </rdn>
  <rdn rId="0" localSheetId="20" customView="1" name="Z_D18DB499_0579_FF4A_9B8B_3F60D92FC7BB_.wvu.PrintTitles" hidden="1" oldHidden="1">
    <formula>'MAPA_4_LOKACIJA 16'!$1:$1</formula>
  </rdn>
  <rdn rId="0" localSheetId="21" customView="1" name="Z_D18DB499_0579_FF4A_9B8B_3F60D92FC7BB_.wvu.PrintArea" hidden="1" oldHidden="1">
    <formula>'MAPA_4_LOKACIJA 17'!$A$1:$H$26</formula>
  </rdn>
  <rdn rId="0" localSheetId="21" customView="1" name="Z_D18DB499_0579_FF4A_9B8B_3F60D92FC7BB_.wvu.PrintTitles" hidden="1" oldHidden="1">
    <formula>'MAPA_4_LOKACIJA 17'!$1:$1</formula>
  </rdn>
  <rdn rId="0" localSheetId="22" customView="1" name="Z_D18DB499_0579_FF4A_9B8B_3F60D92FC7BB_.wvu.PrintArea" hidden="1" oldHidden="1">
    <formula>'MAPA_4_LOKACIJA 18'!$A$1:$H$21</formula>
  </rdn>
  <rdn rId="0" localSheetId="22" customView="1" name="Z_D18DB499_0579_FF4A_9B8B_3F60D92FC7BB_.wvu.PrintTitles" hidden="1" oldHidden="1">
    <formula>'MAPA_4_LOKACIJA 18'!$1:$1</formula>
  </rdn>
  <rdn rId="0" localSheetId="23" customView="1" name="Z_D18DB499_0579_FF4A_9B8B_3F60D92FC7BB_.wvu.PrintArea" hidden="1" oldHidden="1">
    <formula>MAPA_4_REKAPITULACIJA!$A$1:$H$71</formula>
  </rdn>
  <rdn rId="0" localSheetId="23" customView="1" name="Z_D18DB499_0579_FF4A_9B8B_3F60D92FC7BB_.wvu.PrintTitles" hidden="1" oldHidden="1">
    <formula>MAPA_4_REKAPITULACIJA!$1:$1</formula>
  </rdn>
  <rdn rId="0" localSheetId="24" customView="1" name="Z_D18DB499_0579_FF4A_9B8B_3F60D92FC7BB_.wvu.PrintArea" hidden="1" oldHidden="1">
    <formula>'MAPA_5_NC-VIDEONADZOR'!$A$1:$H$25</formula>
  </rdn>
  <rdn rId="0" localSheetId="24" customView="1" name="Z_D18DB499_0579_FF4A_9B8B_3F60D92FC7BB_.wvu.PrintTitles" hidden="1" oldHidden="1">
    <formula>'MAPA_5_NC-VIDEONADZOR'!$1:$3</formula>
  </rdn>
  <rdn rId="0" localSheetId="25" customView="1" name="Z_D18DB499_0579_FF4A_9B8B_3F60D92FC7BB_.wvu.PrintArea" hidden="1" oldHidden="1">
    <formula>'MAPA_5_NC-PROTUPROVALA'!$A$1:$H$33</formula>
  </rdn>
  <rdn rId="0" localSheetId="25" customView="1" name="Z_D18DB499_0579_FF4A_9B8B_3F60D92FC7BB_.wvu.PrintTitles" hidden="1" oldHidden="1">
    <formula>'MAPA_5_NC-PROTUPROVALA'!$1:$3</formula>
  </rdn>
  <rdn rId="0" localSheetId="26" customView="1" name="Z_D18DB499_0579_FF4A_9B8B_3F60D92FC7BB_.wvu.PrintArea" hidden="1" oldHidden="1">
    <formula>'MAPA_5_NC-KONTROLA PRISTUPA'!$A$1:$H$33</formula>
  </rdn>
  <rdn rId="0" localSheetId="26" customView="1" name="Z_D18DB499_0579_FF4A_9B8B_3F60D92FC7BB_.wvu.PrintTitles" hidden="1" oldHidden="1">
    <formula>'MAPA_5_NC-KONTROLA PRISTUPA'!$1:$3</formula>
  </rdn>
  <rdn rId="0" localSheetId="27" customView="1" name="Z_D18DB499_0579_FF4A_9B8B_3F60D92FC7BB_.wvu.PrintArea" hidden="1" oldHidden="1">
    <formula>'MAPA_5_NADZORNI CENTAR'!$A$1:$H$48</formula>
  </rdn>
  <rdn rId="0" localSheetId="27" customView="1" name="Z_D18DB499_0579_FF4A_9B8B_3F60D92FC7BB_.wvu.PrintTitles" hidden="1" oldHidden="1">
    <formula>'MAPA_5_NADZORNI CENTAR'!$1:$3</formula>
  </rdn>
  <rdn rId="0" localSheetId="28" customView="1" name="Z_D18DB499_0579_FF4A_9B8B_3F60D92FC7BB_.wvu.PrintArea" hidden="1" oldHidden="1">
    <formula>'MAPA_5_ZAJEDNIČKI RADOVI'!$A$1:$H$8</formula>
  </rdn>
  <rdn rId="0" localSheetId="28" customView="1" name="Z_D18DB499_0579_FF4A_9B8B_3F60D92FC7BB_.wvu.PrintTitles" hidden="1" oldHidden="1">
    <formula>'MAPA_5_ZAJEDNIČKI RADOVI'!$1:$3</formula>
  </rdn>
  <rdn rId="0" localSheetId="29" customView="1" name="Z_D18DB499_0579_FF4A_9B8B_3F60D92FC7BB_.wvu.PrintArea" hidden="1" oldHidden="1">
    <formula>MAPA_5_NAMJEŠTAJ!$A$1:$H$13</formula>
  </rdn>
  <rdn rId="0" localSheetId="29" customView="1" name="Z_D18DB499_0579_FF4A_9B8B_3F60D92FC7BB_.wvu.PrintTitles" hidden="1" oldHidden="1">
    <formula>MAPA_5_NAMJEŠTAJ!$1:$3</formula>
  </rdn>
  <rdn rId="0" localSheetId="30" customView="1" name="Z_D18DB499_0579_FF4A_9B8B_3F60D92FC7BB_.wvu.PrintArea" hidden="1" oldHidden="1">
    <formula>MAPA_5_REKAPITULACIJA!$A$1:$H$31</formula>
  </rdn>
  <rdn rId="0" localSheetId="30" customView="1" name="Z_D18DB499_0579_FF4A_9B8B_3F60D92FC7BB_.wvu.PrintTitles" hidden="1" oldHidden="1">
    <formula>MAPA_5_REKAPITULACIJA!$1:$3</formula>
  </rdn>
  <rcv guid="{D18DB499-0579-FF4A-9B8B-3F60D92FC7BB}"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7" sqref="G14:H14">
    <dxf>
      <numFmt numFmtId="34" formatCode="_-* #,##0.00\ &quot;HRK&quot;_-;\-* #,##0.00\ &quot;HRK&quot;_-;_-* &quot;-&quot;??\ &quot;HRK&quot;_-;_-@_-"/>
    </dxf>
  </rfmt>
  <rfmt sheetId="27" sqref="H17 H19 H20 H21 H22">
    <dxf>
      <numFmt numFmtId="34" formatCode="_-* #,##0.00\ &quot;HRK&quot;_-;\-* #,##0.00\ &quot;HRK&quot;_-;_-* &quot;-&quot;??\ &quot;HRK&quot;_-;_-@_-"/>
    </dxf>
  </rfmt>
  <rfmt sheetId="27" sqref="H23 H25 H27 H28 H29 G30:H30">
    <dxf>
      <numFmt numFmtId="34" formatCode="_-* #,##0.00\ &quot;HRK&quot;_-;\-* #,##0.00\ &quot;HRK&quot;_-;_-* &quot;-&quot;??\ &quot;HRK&quot;_-;_-@_-"/>
    </dxf>
  </rfmt>
  <rfmt sheetId="27" sqref="H33 H34 H35 H36 H37 H38 H39 H40 H41 H42 H43 H44 H45 H46 H47">
    <dxf>
      <numFmt numFmtId="34" formatCode="_-* #,##0.00\ &quot;HRK&quot;_-;\-* #,##0.00\ &quot;HRK&quot;_-;_-* &quot;-&quot;??\ &quot;HRK&quot;_-;_-@_-"/>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7" sqref="G48:H48">
    <dxf>
      <numFmt numFmtId="34" formatCode="_-* #,##0.00\ &quot;HRK&quot;_-;\-* #,##0.00\ &quot;HRK&quot;_-;_-* &quot;-&quot;??\ &quot;HRK&quot;_-;_-@_-"/>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8" sqref="H6 H7 G8:H8">
    <dxf>
      <numFmt numFmtId="34" formatCode="_-* #,##0.00\ &quot;HRK&quot;_-;\-* #,##0.00\ &quot;HRK&quot;_-;_-* &quot;-&quot;??\ &quot;HRK&quot;_-;_-@_-"/>
    </dxf>
  </rfmt>
  <rfmt sheetId="29" sqref="H6:H12">
    <dxf>
      <numFmt numFmtId="34" formatCode="_-* #,##0.00\ &quot;HRK&quot;_-;\-* #,##0.00\ &quot;HRK&quot;_-;_-* &quot;-&quot;??\ &quot;HRK&quot;_-;_-@_-"/>
    </dxf>
  </rfmt>
  <rfmt sheetId="29" sqref="G13:H13">
    <dxf>
      <numFmt numFmtId="34" formatCode="_-* #,##0.00\ &quot;HRK&quot;_-;\-* #,##0.00\ &quot;HRK&quot;_-;_-* &quot;-&quot;??\ &quot;HRK&quot;_-;_-@_-"/>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2" sqref="I4:I12">
    <dxf>
      <numFmt numFmtId="34" formatCode="_-* #,##0.00\ &quot;HRK&quot;_-;\-* #,##0.00\ &quot;HRK&quot;_-;_-* &quot;-&quot;??\ &quot;HRK&quot;_-;_-@_-"/>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3" sqref="G4:H4">
    <dxf>
      <numFmt numFmtId="34" formatCode="_-* #,##0.00\ &quot;HRK&quot;_-;\-* #,##0.00\ &quot;HRK&quot;_-;_-* &quot;-&quot;??\ &quot;HRK&quot;_-;_-@_-"/>
    </dxf>
  </rfmt>
  <rfmt sheetId="23" sqref="G2">
    <dxf>
      <numFmt numFmtId="34" formatCode="_-* #,##0.00\ &quot;HRK&quot;_-;\-* #,##0.00\ &quot;HRK&quot;_-;_-* &quot;-&quot;??\ &quot;HRK&quot;_-;_-@_-"/>
    </dxf>
  </rfmt>
  <rfmt sheetId="23" sqref="H2">
    <dxf>
      <numFmt numFmtId="34" formatCode="_-* #,##0.00\ &quot;HRK&quot;_-;\-* #,##0.00\ &quot;HRK&quot;_-;_-* &quot;-&quot;??\ &quot;HRK&quot;_-;_-@_-"/>
    </dxf>
  </rfmt>
  <rfmt sheetId="23" sqref="G5:H5">
    <dxf>
      <numFmt numFmtId="34" formatCode="_-* #,##0.00\ &quot;HRK&quot;_-;\-* #,##0.00\ &quot;HRK&quot;_-;_-* &quot;-&quot;??\ &quot;HRK&quot;_-;_-@_-"/>
    </dxf>
  </rfmt>
  <rfmt sheetId="23" sqref="G6:H6 G8:H9 G10:H10 G12:H13 G14:H14 G16:H18 G20:H22 G24:H26 G28:H30 G32:H34 G36:H38 G40:H42 G44:H46 G48:H50 G52:H54 G56:H58 G60:H62 G64:H66 G68:H70 G71:H71">
    <dxf>
      <numFmt numFmtId="34" formatCode="_-* #,##0.00\ &quot;HRK&quot;_-;\-* #,##0.00\ &quot;HRK&quot;_-;_-* &quot;-&quot;??\ &quot;HRK&quot;_-;_-@_-"/>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0" sqref="G6:H9 G11:H14 G16:H19 G21:H24 G26:H27 G29:H30 G31:H31">
    <dxf>
      <numFmt numFmtId="34" formatCode="_-* #,##0.00\ &quot;HRK&quot;_-;\-* #,##0.00\ &quot;HRK&quot;_-;_-* &quot;-&quot;??\ &quot;HRK&quot;_-;_-@_-"/>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1" sqref="F44">
    <dxf>
      <numFmt numFmtId="34" formatCode="_-* #,##0.00\ &quot;HRK&quot;_-;\-* #,##0.00\ &quot;HRK&quot;_-;_-* &quot;-&quot;??\ &quot;HRK&quot;_-;_-@_-"/>
    </dxf>
  </rfmt>
  <rfmt sheetId="31" sqref="F39 F34 F29 F24 F19 F14 F9 F4">
    <dxf>
      <numFmt numFmtId="34" formatCode="_-* #,##0.00\ &quot;HRK&quot;_-;\-* #,##0.00\ &quot;HRK&quot;_-;_-* &quot;-&quot;??\ &quot;HRK&quot;_-;_-@_-"/>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G6:H811">
    <dxf>
      <numFmt numFmtId="34" formatCode="_-* #,##0.00\ &quot;HRK&quot;_-;\-* #,##0.00\ &quot;HRK&quot;_-;_-* &quot;-&quot;??\ &quot;HRK&quot;_-;_-@_-"/>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I1048576">
    <dxf>
      <numFmt numFmtId="34" formatCode="_-* #,##0.00\ &quot;HRK&quot;_-;\-* #,##0.00\ &quot;HRK&quot;_-;_-* &quot;-&quot;??\ &quot;HRK&quot;_-;_-@_-"/>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H1:H1048576">
    <dxf>
      <numFmt numFmtId="34" formatCode="_-* #,##0.00\ &quot;HRK&quot;_-;\-* #,##0.00\ &quot;HRK&quot;_-;_-* &quot;-&quot;??\ &quot;HRK&quot;_-;_-@_-"/>
    </dxf>
  </rfmt>
  <rfmt sheetId="5" sqref="G170:H188">
    <dxf>
      <numFmt numFmtId="34" formatCode="_-* #,##0.00\ &quot;HRK&quot;_-;\-* #,##0.00\ &quot;HRK&quot;_-;_-* &quot;-&quot;??\ &quot;HRK&quot;_-;_-@_-"/>
    </dxf>
  </rfmt>
  <rfmt sheetId="5" sqref="G163:H163">
    <dxf>
      <numFmt numFmtId="34" formatCode="_-* #,##0.00\ &quot;HRK&quot;_-;\-* #,##0.00\ &quot;HRK&quot;_-;_-* &quot;-&quot;??\ &quot;HRK&quot;_-;_-@_-"/>
    </dxf>
  </rfmt>
  <rfmt sheetId="5" sqref="G156:H157">
    <dxf>
      <numFmt numFmtId="34" formatCode="_-* #,##0.00\ &quot;HRK&quot;_-;\-* #,##0.00\ &quot;HRK&quot;_-;_-* &quot;-&quot;??\ &quot;HRK&quot;_-;_-@_-"/>
    </dxf>
  </rfmt>
  <rfmt sheetId="5" sqref="G146:H146">
    <dxf>
      <numFmt numFmtId="34" formatCode="_-* #,##0.00\ &quot;HRK&quot;_-;\-* #,##0.00\ &quot;HRK&quot;_-;_-* &quot;-&quot;??\ &quot;HRK&quot;_-;_-@_-"/>
    </dxf>
  </rfmt>
  <rfmt sheetId="5" sqref="G135:H135">
    <dxf>
      <numFmt numFmtId="34" formatCode="_-* #,##0.00\ &quot;HRK&quot;_-;\-* #,##0.00\ &quot;HRK&quot;_-;_-* &quot;-&quot;??\ &quot;HRK&quot;_-;_-@_-"/>
    </dxf>
  </rfmt>
  <rfmt sheetId="5" sqref="G107:H107">
    <dxf>
      <numFmt numFmtId="34" formatCode="_-* #,##0.00\ &quot;HRK&quot;_-;\-* #,##0.00\ &quot;HRK&quot;_-;_-* &quot;-&quot;??\ &quot;HRK&quot;_-;_-@_-"/>
    </dxf>
  </rfmt>
  <rfmt sheetId="5" sqref="G106:H106">
    <dxf>
      <numFmt numFmtId="34" formatCode="_-* #,##0.00\ &quot;HRK&quot;_-;\-* #,##0.00\ &quot;HRK&quot;_-;_-* &quot;-&quot;??\ &quot;HRK&quot;_-;_-@_-"/>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H5">
    <dxf>
      <numFmt numFmtId="168" formatCode="0.00#"/>
    </dxf>
  </rfmt>
  <rfmt sheetId="6" sqref="H5">
    <dxf>
      <font>
        <b val="0"/>
        <i val="0"/>
        <strike val="0"/>
        <condense val="0"/>
        <extend val="0"/>
        <outline val="0"/>
        <shadow val="0"/>
        <u val="none"/>
        <vertAlign val="baseline"/>
        <sz val="10"/>
        <color auto="1"/>
        <name val="Tahoma"/>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6" sqref="H5" start="0" length="0">
    <dxf>
      <font>
        <sz val="8"/>
        <color auto="1"/>
        <name val="Arial"/>
      </font>
      <numFmt numFmtId="166" formatCode="#,##0.00\ _k_n"/>
      <fill>
        <patternFill patternType="solid">
          <bgColor theme="4" tint="0.59999389629810485"/>
        </patternFill>
      </fill>
      <alignment wrapText="1"/>
      <border outline="0">
        <left style="thin">
          <color indexed="64"/>
        </left>
        <right style="thin">
          <color indexed="64"/>
        </right>
        <top style="thin">
          <color indexed="64"/>
        </top>
        <bottom style="thin">
          <color indexed="64"/>
        </bottom>
      </border>
    </dxf>
  </rfmt>
  <rcc rId="122" sId="6">
    <oc r="H5">
      <f>F5*G5</f>
    </oc>
    <nc r="H5">
      <f>F5*G5</f>
    </nc>
  </rcc>
  <rfmt sheetId="6" sqref="H5">
    <dxf>
      <numFmt numFmtId="34" formatCode="_-* #,##0.00\ &quot;HRK&quot;_-;\-* #,##0.00\ &quot;HRK&quot;_-;_-* &quot;-&quot;??\ &quot;HRK&quot;_-;_-@_-"/>
    </dxf>
  </rfmt>
  <rfmt sheetId="6" sqref="H5">
    <dxf>
      <numFmt numFmtId="169" formatCode="#,##0.00\ &quot;HRK&quot;"/>
    </dxf>
  </rfmt>
  <rfmt sheetId="6" sqref="H5">
    <dxf>
      <numFmt numFmtId="2" formatCode="0.00"/>
    </dxf>
  </rfmt>
  <rfmt sheetId="6" sqref="H5">
    <dxf>
      <numFmt numFmtId="14" formatCode="0.00%"/>
    </dxf>
  </rfmt>
  <rfmt sheetId="6" sqref="H5">
    <dxf>
      <numFmt xmlns:mc="http://schemas.openxmlformats.org/markup-compatibility/2006" xmlns:x16r2="http://schemas.microsoft.com/office/spreadsheetml/2015/02/main" mc:Ignorable="x16r2" numFmtId="171" formatCode="[$]hh:mm:ss;@" x16r2:formatCode16="[$-en-HR,1]hh:mm:ss;@"/>
    </dxf>
  </rfmt>
  <rfmt sheetId="6" sqref="H5">
    <dxf>
      <numFmt numFmtId="2" formatCode="0.00"/>
    </dxf>
  </rfmt>
  <rfmt sheetId="6" sqref="H5">
    <dxf>
      <numFmt numFmtId="166" formatCode="#,##0.00\ _k_n"/>
    </dxf>
  </rfmt>
  <rfmt sheetId="6" sqref="H5">
    <dxf>
      <numFmt numFmtId="165" formatCode="#,##0.00\ &quot;kn&quot;"/>
    </dxf>
  </rfmt>
  <rcc rId="123" sId="7">
    <oc r="H7">
      <f>F7*G7</f>
    </oc>
    <nc r="H7">
      <f>F7*G7</f>
    </nc>
  </rcc>
  <rcc rId="124" sId="6">
    <oc r="H10">
      <f>F10*G10</f>
    </oc>
    <nc r="H10">
      <f>F10*G10</f>
    </nc>
  </rcc>
  <rfmt sheetId="7" sqref="I9">
    <dxf>
      <numFmt numFmtId="2" formatCode="0.00"/>
    </dxf>
  </rfmt>
  <rfmt sheetId="7" sqref="I9">
    <dxf>
      <numFmt numFmtId="166" formatCode="#,##0.00\ _k_n"/>
    </dxf>
  </rfmt>
  <rcc rId="125" sId="2">
    <oc r="I126">
      <f>G126*H126</f>
    </oc>
    <nc r="I126">
      <f>G126*H126</f>
    </nc>
  </rcc>
  <rfmt sheetId="6" sqref="H7" start="0" length="2147483647">
    <dxf>
      <font>
        <sz val="9"/>
      </font>
    </dxf>
  </rfmt>
  <rcc rId="126" sId="6">
    <oc r="H7">
      <f>F7*G7</f>
    </oc>
    <nc r="H7">
      <f>F7*G7</f>
    </nc>
  </rcc>
  <rfmt sheetId="6" sqref="H7">
    <dxf>
      <numFmt numFmtId="2" formatCode="0.00"/>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G96:H96">
    <dxf>
      <numFmt numFmtId="34" formatCode="_-* #,##0.00\ &quot;HRK&quot;_-;\-* #,##0.00\ &quot;HRK&quot;_-;_-* &quot;-&quot;??\ &quot;HRK&quot;_-;_-@_-"/>
    </dxf>
  </rfmt>
  <rfmt sheetId="5" sqref="G85:H85">
    <dxf>
      <numFmt numFmtId="34" formatCode="_-* #,##0.00\ &quot;HRK&quot;_-;\-* #,##0.00\ &quot;HRK&quot;_-;_-* &quot;-&quot;??\ &quot;HRK&quot;_-;_-@_-"/>
    </dxf>
  </rfmt>
  <rfmt sheetId="5" sqref="G56:H57">
    <dxf>
      <numFmt numFmtId="34" formatCode="_-* #,##0.00\ &quot;HRK&quot;_-;\-* #,##0.00\ &quot;HRK&quot;_-;_-* &quot;-&quot;??\ &quot;HRK&quot;_-;_-@_-"/>
    </dxf>
  </rfmt>
  <rfmt sheetId="5" sqref="G45:H45">
    <dxf>
      <numFmt numFmtId="34" formatCode="_-* #,##0.00\ &quot;HRK&quot;_-;\-* #,##0.00\ &quot;HRK&quot;_-;_-* &quot;-&quot;??\ &quot;HRK&quot;_-;_-@_-"/>
    </dxf>
  </rfmt>
  <rfmt sheetId="5" sqref="G33:H33">
    <dxf>
      <numFmt numFmtId="34" formatCode="_-* #,##0.00\ &quot;HRK&quot;_-;\-* #,##0.00\ &quot;HRK&quot;_-;_-* &quot;-&quot;??\ &quot;HRK&quot;_-;_-@_-"/>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6" sId="23">
    <oc r="B47" t="inlineStr">
      <is>
        <t>Sustav videonadzorne zaštite udaljene lokacije 12</t>
      </is>
    </oc>
    <nc r="B47" t="inlineStr">
      <is>
        <t>Sustav videonadzorne zaštite udaljene lokacije 13</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H10">
    <dxf>
      <numFmt numFmtId="2" formatCode="0.00"/>
    </dxf>
  </rfmt>
  <rfmt sheetId="6" sqref="H11">
    <dxf>
      <numFmt numFmtId="34" formatCode="_-* #,##0.00\ &quot;HRK&quot;_-;\-* #,##0.00\ &quot;HRK&quot;_-;_-* &quot;-&quot;??\ &quot;HRK&quot;_-;_-@_-"/>
    </dxf>
  </rfmt>
  <rfmt sheetId="6" sqref="H11">
    <dxf>
      <numFmt numFmtId="2" formatCode="0.00"/>
    </dxf>
  </rfmt>
  <rcc rId="127" sId="6">
    <oc r="B5" t="inlineStr">
      <is>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oc>
    <nc r="B5" t="inlineStr">
      <is>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9">
    <oc r="B5" t="inlineStr">
      <is>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oc>
    <nc r="B5" t="inlineStr">
      <is>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nc>
  </rcc>
  <rcv guid="{D18DB499-0579-FF4A-9B8B-3F60D92FC7BB}" action="delete"/>
  <rdn rId="0" localSheetId="1" customView="1" name="Z_D18DB499_0579_FF4A_9B8B_3F60D92FC7BB_.wvu.PrintArea" hidden="1" oldHidden="1">
    <formula>PREAMBULA!$A$1:$A$16</formula>
    <oldFormula>PREAMBULA!$A$1:$A$16</oldFormula>
  </rdn>
  <rdn rId="0" localSheetId="1" customView="1" name="Z_D18DB499_0579_FF4A_9B8B_3F60D92FC7BB_.wvu.PrintTitles" hidden="1" oldHidden="1">
    <formula>PREAMBULA!$1:$6</formula>
    <oldFormula>PREAMBULA!$1:$6</oldFormula>
  </rdn>
  <rdn rId="0" localSheetId="2" customView="1" name="Z_D18DB499_0579_FF4A_9B8B_3F60D92FC7BB_.wvu.PrintArea" hidden="1" oldHidden="1">
    <formula>MAPA_1!$A$1:$I$2496</formula>
    <oldFormula>MAPA_1!$A$1:$I$2496</oldFormula>
  </rdn>
  <rdn rId="0" localSheetId="2" customView="1" name="Z_D18DB499_0579_FF4A_9B8B_3F60D92FC7BB_.wvu.PrintTitles" hidden="1" oldHidden="1">
    <formula>MAPA_1!$1:$6</formula>
    <oldFormula>MAPA_1!$1:$6</oldFormula>
  </rdn>
  <rdn rId="0" localSheetId="3" customView="1" name="Z_D18DB499_0579_FF4A_9B8B_3F60D92FC7BB_.wvu.PrintArea" hidden="1" oldHidden="1">
    <formula>MAPA_1_JEDNAKOVRIJEDNOST!$A$1:$G$411</formula>
    <oldFormula>MAPA_1_JEDNAKOVRIJEDNOST!$A$1:$G$411</oldFormula>
  </rdn>
  <rdn rId="0" localSheetId="3" customView="1" name="Z_D18DB499_0579_FF4A_9B8B_3F60D92FC7BB_.wvu.PrintTitles" hidden="1" oldHidden="1">
    <formula>MAPA_1_JEDNAKOVRIJEDNOST!$1:$1</formula>
    <oldFormula>MAPA_1_JEDNAKOVRIJEDNOST!$1:$1</oldFormula>
  </rdn>
  <rdn rId="0" localSheetId="6" customView="1" name="Z_D18DB499_0579_FF4A_9B8B_3F60D92FC7BB_.wvu.PrintArea" hidden="1" oldHidden="1">
    <formula>'MAPA_4_LOKACIJA 1'!$A$1:$H$26</formula>
    <oldFormula>'MAPA_4_LOKACIJA 1'!$A$1:$H$26</oldFormula>
  </rdn>
  <rdn rId="0" localSheetId="6" customView="1" name="Z_D18DB499_0579_FF4A_9B8B_3F60D92FC7BB_.wvu.PrintTitles" hidden="1" oldHidden="1">
    <formula>'MAPA_4_LOKACIJA 1'!$1:$1</formula>
    <oldFormula>'MAPA_4_LOKACIJA 1'!$1:$1</oldFormula>
  </rdn>
  <rdn rId="0" localSheetId="7" customView="1" name="Z_D18DB499_0579_FF4A_9B8B_3F60D92FC7BB_.wvu.PrintArea" hidden="1" oldHidden="1">
    <formula>'MAPA_4_LOKACIJA 2'!$A$1:$H$21</formula>
    <oldFormula>'MAPA_4_LOKACIJA 2'!$A$1:$H$21</oldFormula>
  </rdn>
  <rdn rId="0" localSheetId="7" customView="1" name="Z_D18DB499_0579_FF4A_9B8B_3F60D92FC7BB_.wvu.PrintTitles" hidden="1" oldHidden="1">
    <formula>'MAPA_4_LOKACIJA 2'!$1:$1</formula>
    <oldFormula>'MAPA_4_LOKACIJA 2'!$1:$1</oldFormula>
  </rdn>
  <rdn rId="0" localSheetId="8" customView="1" name="Z_D18DB499_0579_FF4A_9B8B_3F60D92FC7BB_.wvu.PrintArea" hidden="1" oldHidden="1">
    <formula>'MAPA_4_LOKACIJA 3'!$A$1:$H$21</formula>
    <oldFormula>'MAPA_4_LOKACIJA 3'!$A$1:$H$21</oldFormula>
  </rdn>
  <rdn rId="0" localSheetId="8" customView="1" name="Z_D18DB499_0579_FF4A_9B8B_3F60D92FC7BB_.wvu.PrintTitles" hidden="1" oldHidden="1">
    <formula>'MAPA_4_LOKACIJA 3'!$1:$1</formula>
    <oldFormula>'MAPA_4_LOKACIJA 3'!$1:$1</oldFormula>
  </rdn>
  <rdn rId="0" localSheetId="9" customView="1" name="Z_D18DB499_0579_FF4A_9B8B_3F60D92FC7BB_.wvu.PrintArea" hidden="1" oldHidden="1">
    <formula>'MAPA_4_LOKACIJA 4'!$A$1:$H$26</formula>
    <oldFormula>'MAPA_4_LOKACIJA 4'!$A$1:$H$26</oldFormula>
  </rdn>
  <rdn rId="0" localSheetId="9" customView="1" name="Z_D18DB499_0579_FF4A_9B8B_3F60D92FC7BB_.wvu.PrintTitles" hidden="1" oldHidden="1">
    <formula>'MAPA_4_LOKACIJA 4'!$1:$1</formula>
    <oldFormula>'MAPA_4_LOKACIJA 4'!$1:$1</oldFormula>
  </rdn>
  <rdn rId="0" localSheetId="10" customView="1" name="Z_D18DB499_0579_FF4A_9B8B_3F60D92FC7BB_.wvu.PrintArea" hidden="1" oldHidden="1">
    <formula>'MAPA_4_LOKACIJA 5'!$A$1:$H$26</formula>
    <oldFormula>'MAPA_4_LOKACIJA 5'!$A$1:$H$26</oldFormula>
  </rdn>
  <rdn rId="0" localSheetId="10" customView="1" name="Z_D18DB499_0579_FF4A_9B8B_3F60D92FC7BB_.wvu.PrintTitles" hidden="1" oldHidden="1">
    <formula>'MAPA_4_LOKACIJA 5'!$1:$1</formula>
    <oldFormula>'MAPA_4_LOKACIJA 5'!$1:$1</oldFormula>
  </rdn>
  <rdn rId="0" localSheetId="11" customView="1" name="Z_D18DB499_0579_FF4A_9B8B_3F60D92FC7BB_.wvu.PrintArea" hidden="1" oldHidden="1">
    <formula>'MAPA_4_LOKACIJA 6'!$A$1:$H$21</formula>
    <oldFormula>'MAPA_4_LOKACIJA 6'!$A$1:$H$21</oldFormula>
  </rdn>
  <rdn rId="0" localSheetId="11" customView="1" name="Z_D18DB499_0579_FF4A_9B8B_3F60D92FC7BB_.wvu.PrintTitles" hidden="1" oldHidden="1">
    <formula>'MAPA_4_LOKACIJA 6'!$1:$1</formula>
    <oldFormula>'MAPA_4_LOKACIJA 6'!$1:$1</oldFormula>
  </rdn>
  <rdn rId="0" localSheetId="12" customView="1" name="Z_D18DB499_0579_FF4A_9B8B_3F60D92FC7BB_.wvu.PrintArea" hidden="1" oldHidden="1">
    <formula>'MAPA_4_LOKACIJA 7'!$A$1:$H$21</formula>
    <oldFormula>'MAPA_4_LOKACIJA 7'!$A$1:$H$21</oldFormula>
  </rdn>
  <rdn rId="0" localSheetId="12" customView="1" name="Z_D18DB499_0579_FF4A_9B8B_3F60D92FC7BB_.wvu.PrintTitles" hidden="1" oldHidden="1">
    <formula>'MAPA_4_LOKACIJA 7'!$1:$1</formula>
    <oldFormula>'MAPA_4_LOKACIJA 7'!$1:$1</oldFormula>
  </rdn>
  <rdn rId="0" localSheetId="13" customView="1" name="Z_D18DB499_0579_FF4A_9B8B_3F60D92FC7BB_.wvu.PrintArea" hidden="1" oldHidden="1">
    <formula>'MAPA_4_LOKACIJA 8'!$A$1:$H$21</formula>
    <oldFormula>'MAPA_4_LOKACIJA 8'!$A$1:$H$21</oldFormula>
  </rdn>
  <rdn rId="0" localSheetId="13" customView="1" name="Z_D18DB499_0579_FF4A_9B8B_3F60D92FC7BB_.wvu.PrintTitles" hidden="1" oldHidden="1">
    <formula>'MAPA_4_LOKACIJA 8'!$1:$1</formula>
    <oldFormula>'MAPA_4_LOKACIJA 8'!$1:$1</oldFormula>
  </rdn>
  <rdn rId="0" localSheetId="14" customView="1" name="Z_D18DB499_0579_FF4A_9B8B_3F60D92FC7BB_.wvu.PrintArea" hidden="1" oldHidden="1">
    <formula>'MAPA_4_LOKACIJA 9'!$A$1:$H$26</formula>
    <oldFormula>'MAPA_4_LOKACIJA 9'!$A$1:$H$26</oldFormula>
  </rdn>
  <rdn rId="0" localSheetId="14" customView="1" name="Z_D18DB499_0579_FF4A_9B8B_3F60D92FC7BB_.wvu.PrintTitles" hidden="1" oldHidden="1">
    <formula>'MAPA_4_LOKACIJA 9'!$1:$1</formula>
    <oldFormula>'MAPA_4_LOKACIJA 9'!$1:$1</oldFormula>
  </rdn>
  <rdn rId="0" localSheetId="15" customView="1" name="Z_D18DB499_0579_FF4A_9B8B_3F60D92FC7BB_.wvu.PrintArea" hidden="1" oldHidden="1">
    <formula>'MAPA_4_LOKACIJA 10'!$A$1:$H$21</formula>
    <oldFormula>'MAPA_4_LOKACIJA 10'!$A$1:$H$21</oldFormula>
  </rdn>
  <rdn rId="0" localSheetId="15" customView="1" name="Z_D18DB499_0579_FF4A_9B8B_3F60D92FC7BB_.wvu.PrintTitles" hidden="1" oldHidden="1">
    <formula>'MAPA_4_LOKACIJA 10'!$1:$1</formula>
    <oldFormula>'MAPA_4_LOKACIJA 10'!$1:$1</oldFormula>
  </rdn>
  <rdn rId="0" localSheetId="16" customView="1" name="Z_D18DB499_0579_FF4A_9B8B_3F60D92FC7BB_.wvu.PrintArea" hidden="1" oldHidden="1">
    <formula>'MAPA_4_LOKACIJA 11'!$A$1:$H$26</formula>
    <oldFormula>'MAPA_4_LOKACIJA 11'!$A$1:$H$26</oldFormula>
  </rdn>
  <rdn rId="0" localSheetId="16" customView="1" name="Z_D18DB499_0579_FF4A_9B8B_3F60D92FC7BB_.wvu.PrintTitles" hidden="1" oldHidden="1">
    <formula>'MAPA_4_LOKACIJA 11'!$1:$1</formula>
    <oldFormula>'MAPA_4_LOKACIJA 11'!$1:$1</oldFormula>
  </rdn>
  <rdn rId="0" localSheetId="17" customView="1" name="Z_D18DB499_0579_FF4A_9B8B_3F60D92FC7BB_.wvu.PrintArea" hidden="1" oldHidden="1">
    <formula>'MAPA_4_LOKACIJA 13'!$A$1:$H$21</formula>
    <oldFormula>'MAPA_4_LOKACIJA 13'!$A$1:$H$21</oldFormula>
  </rdn>
  <rdn rId="0" localSheetId="17" customView="1" name="Z_D18DB499_0579_FF4A_9B8B_3F60D92FC7BB_.wvu.PrintTitles" hidden="1" oldHidden="1">
    <formula>'MAPA_4_LOKACIJA 13'!$1:$1</formula>
    <oldFormula>'MAPA_4_LOKACIJA 13'!$1:$1</oldFormula>
  </rdn>
  <rdn rId="0" localSheetId="18" customView="1" name="Z_D18DB499_0579_FF4A_9B8B_3F60D92FC7BB_.wvu.PrintArea" hidden="1" oldHidden="1">
    <formula>'MAPA_4_LOKACIJA 14'!$A$1:$H$21</formula>
    <oldFormula>'MAPA_4_LOKACIJA 14'!$A$1:$H$21</oldFormula>
  </rdn>
  <rdn rId="0" localSheetId="18" customView="1" name="Z_D18DB499_0579_FF4A_9B8B_3F60D92FC7BB_.wvu.PrintTitles" hidden="1" oldHidden="1">
    <formula>'MAPA_4_LOKACIJA 14'!$1:$1</formula>
    <oldFormula>'MAPA_4_LOKACIJA 14'!$1:$1</oldFormula>
  </rdn>
  <rdn rId="0" localSheetId="19" customView="1" name="Z_D18DB499_0579_FF4A_9B8B_3F60D92FC7BB_.wvu.PrintArea" hidden="1" oldHidden="1">
    <formula>'MAPA_4_LOKACIJA 15'!$A$1:$H$26</formula>
    <oldFormula>'MAPA_4_LOKACIJA 15'!$A$1:$H$26</oldFormula>
  </rdn>
  <rdn rId="0" localSheetId="19" customView="1" name="Z_D18DB499_0579_FF4A_9B8B_3F60D92FC7BB_.wvu.PrintTitles" hidden="1" oldHidden="1">
    <formula>'MAPA_4_LOKACIJA 15'!$1:$1</formula>
    <oldFormula>'MAPA_4_LOKACIJA 15'!$1:$1</oldFormula>
  </rdn>
  <rdn rId="0" localSheetId="20" customView="1" name="Z_D18DB499_0579_FF4A_9B8B_3F60D92FC7BB_.wvu.PrintArea" hidden="1" oldHidden="1">
    <formula>'MAPA_4_LOKACIJA 16'!$A$1:$H$21</formula>
    <oldFormula>'MAPA_4_LOKACIJA 16'!$A$1:$H$21</oldFormula>
  </rdn>
  <rdn rId="0" localSheetId="20" customView="1" name="Z_D18DB499_0579_FF4A_9B8B_3F60D92FC7BB_.wvu.PrintTitles" hidden="1" oldHidden="1">
    <formula>'MAPA_4_LOKACIJA 16'!$1:$1</formula>
    <oldFormula>'MAPA_4_LOKACIJA 16'!$1:$1</oldFormula>
  </rdn>
  <rdn rId="0" localSheetId="21" customView="1" name="Z_D18DB499_0579_FF4A_9B8B_3F60D92FC7BB_.wvu.PrintArea" hidden="1" oldHidden="1">
    <formula>'MAPA_4_LOKACIJA 17'!$A$1:$H$26</formula>
    <oldFormula>'MAPA_4_LOKACIJA 17'!$A$1:$H$26</oldFormula>
  </rdn>
  <rdn rId="0" localSheetId="21" customView="1" name="Z_D18DB499_0579_FF4A_9B8B_3F60D92FC7BB_.wvu.PrintTitles" hidden="1" oldHidden="1">
    <formula>'MAPA_4_LOKACIJA 17'!$1:$1</formula>
    <oldFormula>'MAPA_4_LOKACIJA 17'!$1:$1</oldFormula>
  </rdn>
  <rdn rId="0" localSheetId="22" customView="1" name="Z_D18DB499_0579_FF4A_9B8B_3F60D92FC7BB_.wvu.PrintArea" hidden="1" oldHidden="1">
    <formula>'MAPA_4_LOKACIJA 18'!$A$1:$H$21</formula>
    <oldFormula>'MAPA_4_LOKACIJA 18'!$A$1:$H$21</oldFormula>
  </rdn>
  <rdn rId="0" localSheetId="22" customView="1" name="Z_D18DB499_0579_FF4A_9B8B_3F60D92FC7BB_.wvu.PrintTitles" hidden="1" oldHidden="1">
    <formula>'MAPA_4_LOKACIJA 18'!$1:$1</formula>
    <oldFormula>'MAPA_4_LOKACIJA 18'!$1:$1</oldFormula>
  </rdn>
  <rdn rId="0" localSheetId="23" customView="1" name="Z_D18DB499_0579_FF4A_9B8B_3F60D92FC7BB_.wvu.PrintArea" hidden="1" oldHidden="1">
    <formula>MAPA_4_REKAPITULACIJA!$A$1:$H$71</formula>
    <oldFormula>MAPA_4_REKAPITULACIJA!$A$1:$H$71</oldFormula>
  </rdn>
  <rdn rId="0" localSheetId="23" customView="1" name="Z_D18DB499_0579_FF4A_9B8B_3F60D92FC7BB_.wvu.PrintTitles" hidden="1" oldHidden="1">
    <formula>MAPA_4_REKAPITULACIJA!$1:$1</formula>
    <oldFormula>MAPA_4_REKAPITULACIJA!$1:$1</oldFormula>
  </rdn>
  <rdn rId="0" localSheetId="24" customView="1" name="Z_D18DB499_0579_FF4A_9B8B_3F60D92FC7BB_.wvu.PrintArea" hidden="1" oldHidden="1">
    <formula>'MAPA_5_NC-VIDEONADZOR'!$A$1:$H$25</formula>
    <oldFormula>'MAPA_5_NC-VIDEONADZOR'!$A$1:$H$25</oldFormula>
  </rdn>
  <rdn rId="0" localSheetId="24" customView="1" name="Z_D18DB499_0579_FF4A_9B8B_3F60D92FC7BB_.wvu.PrintTitles" hidden="1" oldHidden="1">
    <formula>'MAPA_5_NC-VIDEONADZOR'!$1:$3</formula>
    <oldFormula>'MAPA_5_NC-VIDEONADZOR'!$1:$3</oldFormula>
  </rdn>
  <rdn rId="0" localSheetId="25" customView="1" name="Z_D18DB499_0579_FF4A_9B8B_3F60D92FC7BB_.wvu.PrintArea" hidden="1" oldHidden="1">
    <formula>'MAPA_5_NC-PROTUPROVALA'!$A$1:$H$33</formula>
    <oldFormula>'MAPA_5_NC-PROTUPROVALA'!$A$1:$H$33</oldFormula>
  </rdn>
  <rdn rId="0" localSheetId="25" customView="1" name="Z_D18DB499_0579_FF4A_9B8B_3F60D92FC7BB_.wvu.PrintTitles" hidden="1" oldHidden="1">
    <formula>'MAPA_5_NC-PROTUPROVALA'!$1:$3</formula>
    <oldFormula>'MAPA_5_NC-PROTUPROVALA'!$1:$3</oldFormula>
  </rdn>
  <rdn rId="0" localSheetId="26" customView="1" name="Z_D18DB499_0579_FF4A_9B8B_3F60D92FC7BB_.wvu.PrintArea" hidden="1" oldHidden="1">
    <formula>'MAPA_5_NC-KONTROLA PRISTUPA'!$A$1:$H$33</formula>
    <oldFormula>'MAPA_5_NC-KONTROLA PRISTUPA'!$A$1:$H$33</oldFormula>
  </rdn>
  <rdn rId="0" localSheetId="26" customView="1" name="Z_D18DB499_0579_FF4A_9B8B_3F60D92FC7BB_.wvu.PrintTitles" hidden="1" oldHidden="1">
    <formula>'MAPA_5_NC-KONTROLA PRISTUPA'!$1:$3</formula>
    <oldFormula>'MAPA_5_NC-KONTROLA PRISTUPA'!$1:$3</oldFormula>
  </rdn>
  <rdn rId="0" localSheetId="27" customView="1" name="Z_D18DB499_0579_FF4A_9B8B_3F60D92FC7BB_.wvu.PrintArea" hidden="1" oldHidden="1">
    <formula>'MAPA_5_NADZORNI CENTAR'!$A$1:$H$48</formula>
    <oldFormula>'MAPA_5_NADZORNI CENTAR'!$A$1:$H$48</oldFormula>
  </rdn>
  <rdn rId="0" localSheetId="27" customView="1" name="Z_D18DB499_0579_FF4A_9B8B_3F60D92FC7BB_.wvu.PrintTitles" hidden="1" oldHidden="1">
    <formula>'MAPA_5_NADZORNI CENTAR'!$1:$3</formula>
    <oldFormula>'MAPA_5_NADZORNI CENTAR'!$1:$3</oldFormula>
  </rdn>
  <rdn rId="0" localSheetId="28" customView="1" name="Z_D18DB499_0579_FF4A_9B8B_3F60D92FC7BB_.wvu.PrintArea" hidden="1" oldHidden="1">
    <formula>'MAPA_5_ZAJEDNIČKI RADOVI'!$A$1:$H$8</formula>
    <oldFormula>'MAPA_5_ZAJEDNIČKI RADOVI'!$A$1:$H$8</oldFormula>
  </rdn>
  <rdn rId="0" localSheetId="28" customView="1" name="Z_D18DB499_0579_FF4A_9B8B_3F60D92FC7BB_.wvu.PrintTitles" hidden="1" oldHidden="1">
    <formula>'MAPA_5_ZAJEDNIČKI RADOVI'!$1:$3</formula>
    <oldFormula>'MAPA_5_ZAJEDNIČKI RADOVI'!$1:$3</oldFormula>
  </rdn>
  <rdn rId="0" localSheetId="29" customView="1" name="Z_D18DB499_0579_FF4A_9B8B_3F60D92FC7BB_.wvu.PrintArea" hidden="1" oldHidden="1">
    <formula>MAPA_5_NAMJEŠTAJ!$A$1:$H$13</formula>
    <oldFormula>MAPA_5_NAMJEŠTAJ!$A$1:$H$13</oldFormula>
  </rdn>
  <rdn rId="0" localSheetId="29" customView="1" name="Z_D18DB499_0579_FF4A_9B8B_3F60D92FC7BB_.wvu.PrintTitles" hidden="1" oldHidden="1">
    <formula>MAPA_5_NAMJEŠTAJ!$1:$3</formula>
    <oldFormula>MAPA_5_NAMJEŠTAJ!$1:$3</oldFormula>
  </rdn>
  <rdn rId="0" localSheetId="30" customView="1" name="Z_D18DB499_0579_FF4A_9B8B_3F60D92FC7BB_.wvu.PrintArea" hidden="1" oldHidden="1">
    <formula>MAPA_5_REKAPITULACIJA!$A$1:$H$31</formula>
    <oldFormula>MAPA_5_REKAPITULACIJA!$A$1:$H$31</oldFormula>
  </rdn>
  <rdn rId="0" localSheetId="30" customView="1" name="Z_D18DB499_0579_FF4A_9B8B_3F60D92FC7BB_.wvu.PrintTitles" hidden="1" oldHidden="1">
    <formula>MAPA_5_REKAPITULACIJA!$1:$3</formula>
    <oldFormula>MAPA_5_REKAPITULACIJA!$1:$3</oldFormula>
  </rdn>
  <rcv guid="{D18DB499-0579-FF4A-9B8B-3F60D92FC7B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0">
    <oc r="B5" t="inlineStr">
      <is>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oc>
    <nc r="B5" t="inlineStr">
      <is>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nc>
  </rcc>
  <rcc rId="186" sId="14">
    <oc r="B5" t="inlineStr">
      <is>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oc>
    <nc r="B5" t="inlineStr">
      <is>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16">
    <oc r="B5" t="inlineStr">
      <is>
        <t>• podrška za digitalno reduciranje šuma,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oc>
    <nc r="B5" t="inlineStr">
      <is>
        <t xml:space="preserve">
• podrška za kompenzaciju pozadinskog svjetla,
• podrška za poboljšanje vidljivosti u uvjetima magle (engl. defog),
• podrška za digitalnu stabilizaciju slike korištenjem žiroskopskog ili sličnog senzora,
• podrška za video analitiku: detekcija smjera kretanja, detekcija zadržavanja u definiranoj zoni (engl. loitering ili parking detection), detekcija presijecanja virtualne linije, detekcija ulaska i izlaska iz zone,
• podrška za automatsko praćenje objekata,
• sučelje za integraciju (API ili SDK ili ONVIF integracija, ili jednakovrijedno),
• podržani protokoli: TCP, HTTP, HTTPS, FTP, DNS, DDNS, RTP, RTSP, RTCP, SMTP, SNMP, IGMP, 802.1X, NTP, IPv6, UDP ili jednakovrijedno,
• integrirano 100Mb Ethernet sučelje (RJ45) ili jednakovrijedno,
• mehanički stupanj zaštite IP66 ili viši, ili jednakovrijedno, protuvandalna zaštita tijela kućišta kamere IK10 ili veća, ili jednakovrijedno,
• radna temperatura: -30 do 55°C,
• napajanje 24VAC ili HPoE (PoE+) (s uključenim napajačem ukoliko nije podržano napajanje putem
ponuđenog mrežnog preklopnika) ili jednakovrijedno.</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7.xml"/><Relationship Id="rId4" Type="http://schemas.openxmlformats.org/officeDocument/2006/relationships/printerSettings" Target="../printerSettings/printerSettings3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8.xml"/><Relationship Id="rId4" Type="http://schemas.openxmlformats.org/officeDocument/2006/relationships/printerSettings" Target="../printerSettings/printerSettings4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9.xml"/><Relationship Id="rId4" Type="http://schemas.openxmlformats.org/officeDocument/2006/relationships/printerSettings" Target="../printerSettings/printerSettings4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drawing" Target="../drawings/drawing10.xml"/><Relationship Id="rId4" Type="http://schemas.openxmlformats.org/officeDocument/2006/relationships/printerSettings" Target="../printerSettings/printerSettings4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drawing" Target="../drawings/drawing11.xml"/><Relationship Id="rId4" Type="http://schemas.openxmlformats.org/officeDocument/2006/relationships/printerSettings" Target="../printerSettings/printerSettings5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drawing" Target="../drawings/drawing12.xml"/><Relationship Id="rId4" Type="http://schemas.openxmlformats.org/officeDocument/2006/relationships/printerSettings" Target="../printerSettings/printerSettings5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drawing" Target="../drawings/drawing13.xml"/><Relationship Id="rId4" Type="http://schemas.openxmlformats.org/officeDocument/2006/relationships/printerSettings" Target="../printerSettings/printerSettings6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drawing" Target="../drawings/drawing14.xml"/><Relationship Id="rId4" Type="http://schemas.openxmlformats.org/officeDocument/2006/relationships/printerSettings" Target="../printerSettings/printerSettings6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drawing" Target="../drawings/drawing15.xml"/><Relationship Id="rId4" Type="http://schemas.openxmlformats.org/officeDocument/2006/relationships/printerSettings" Target="../printerSettings/printerSettings6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drawing" Target="../drawings/drawing16.xml"/><Relationship Id="rId4" Type="http://schemas.openxmlformats.org/officeDocument/2006/relationships/printerSettings" Target="../printerSettings/printerSettings7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5" Type="http://schemas.openxmlformats.org/officeDocument/2006/relationships/drawing" Target="../drawings/drawing17.xml"/><Relationship Id="rId4" Type="http://schemas.openxmlformats.org/officeDocument/2006/relationships/printerSettings" Target="../printerSettings/printerSettings7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5" Type="http://schemas.openxmlformats.org/officeDocument/2006/relationships/drawing" Target="../drawings/drawing18.xml"/><Relationship Id="rId4" Type="http://schemas.openxmlformats.org/officeDocument/2006/relationships/printerSettings" Target="../printerSettings/printerSettings80.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drawing" Target="../drawings/drawing19.xml"/><Relationship Id="rId4" Type="http://schemas.openxmlformats.org/officeDocument/2006/relationships/printerSettings" Target="../printerSettings/printerSettings8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5" Type="http://schemas.openxmlformats.org/officeDocument/2006/relationships/drawing" Target="../drawings/drawing20.xml"/><Relationship Id="rId4" Type="http://schemas.openxmlformats.org/officeDocument/2006/relationships/printerSettings" Target="../printerSettings/printerSettings92.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4" Type="http://schemas.openxmlformats.org/officeDocument/2006/relationships/printerSettings" Target="../printerSettings/printerSettings96.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4" Type="http://schemas.openxmlformats.org/officeDocument/2006/relationships/printerSettings" Target="../printerSettings/printerSettings10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printerSettings" Target="../printerSettings/printerSettings10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printerSettings" Target="../printerSettings/printerSettings11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printerSettings" Target="../printerSettings/printerSettings116.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4" Type="http://schemas.openxmlformats.org/officeDocument/2006/relationships/printerSettings" Target="../printerSettings/printerSettings120.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printerSettings" Target="../printerSettings/printerSettings12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2.xml"/><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3.xml"/><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5.xml"/><Relationship Id="rId4"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6.xml"/><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showGridLines="0" view="pageBreakPreview" zoomScaleNormal="100" zoomScaleSheetLayoutView="100" workbookViewId="0">
      <selection activeCell="C8" sqref="C8"/>
    </sheetView>
  </sheetViews>
  <sheetFormatPr baseColWidth="10" defaultColWidth="9.1640625" defaultRowHeight="11"/>
  <cols>
    <col min="1" max="1" width="87.83203125" style="1" customWidth="1"/>
    <col min="2" max="3" width="9.1640625" style="2"/>
    <col min="4" max="7" width="9.1640625" style="6"/>
    <col min="8" max="16384" width="9.1640625" style="2"/>
  </cols>
  <sheetData>
    <row r="1" spans="1:7" s="9" customFormat="1" ht="15" thickBot="1">
      <c r="A1" s="459" t="s">
        <v>287</v>
      </c>
      <c r="D1" s="25"/>
      <c r="E1" s="25"/>
      <c r="F1" s="25"/>
      <c r="G1" s="25"/>
    </row>
    <row r="2" spans="1:7" s="9" customFormat="1" ht="48">
      <c r="A2" s="460" t="s">
        <v>288</v>
      </c>
      <c r="D2" s="25"/>
      <c r="E2" s="25"/>
      <c r="F2" s="25"/>
      <c r="G2" s="25"/>
    </row>
    <row r="3" spans="1:7" s="9" customFormat="1" ht="72">
      <c r="A3" s="461" t="s">
        <v>333</v>
      </c>
      <c r="D3" s="25"/>
      <c r="E3" s="25"/>
      <c r="F3" s="25"/>
      <c r="G3" s="25"/>
    </row>
    <row r="4" spans="1:7" s="9" customFormat="1" ht="60">
      <c r="A4" s="461" t="s">
        <v>289</v>
      </c>
      <c r="D4" s="25"/>
      <c r="E4" s="25"/>
      <c r="F4" s="25"/>
      <c r="G4" s="25"/>
    </row>
    <row r="5" spans="1:7" s="9" customFormat="1" ht="48">
      <c r="A5" s="461" t="s">
        <v>290</v>
      </c>
      <c r="D5" s="25"/>
      <c r="E5" s="25"/>
      <c r="F5" s="25"/>
      <c r="G5" s="25"/>
    </row>
    <row r="6" spans="1:7" s="9" customFormat="1" ht="36">
      <c r="A6" s="461" t="s">
        <v>291</v>
      </c>
      <c r="D6" s="25"/>
      <c r="E6" s="25"/>
      <c r="F6" s="25"/>
      <c r="G6" s="25"/>
    </row>
    <row r="7" spans="1:7" s="15" customFormat="1" ht="84">
      <c r="A7" s="461" t="s">
        <v>292</v>
      </c>
      <c r="D7" s="18"/>
      <c r="E7" s="18"/>
      <c r="F7" s="18"/>
      <c r="G7" s="18"/>
    </row>
    <row r="8" spans="1:7" s="15" customFormat="1" ht="45" customHeight="1">
      <c r="A8" s="461" t="s">
        <v>293</v>
      </c>
      <c r="D8" s="18"/>
      <c r="E8" s="18"/>
      <c r="F8" s="18"/>
      <c r="G8" s="18"/>
    </row>
    <row r="9" spans="1:7" s="15" customFormat="1" ht="60">
      <c r="A9" s="461" t="s">
        <v>294</v>
      </c>
      <c r="D9" s="18"/>
      <c r="E9" s="18"/>
      <c r="F9" s="18"/>
      <c r="G9" s="18"/>
    </row>
    <row r="10" spans="1:7" s="15" customFormat="1" ht="24">
      <c r="A10" s="461" t="s">
        <v>295</v>
      </c>
      <c r="D10" s="18"/>
      <c r="E10" s="18"/>
      <c r="F10" s="18"/>
      <c r="G10" s="18"/>
    </row>
    <row r="11" spans="1:7" s="15" customFormat="1" ht="24">
      <c r="A11" s="462" t="s">
        <v>296</v>
      </c>
      <c r="D11" s="18"/>
      <c r="E11" s="18"/>
      <c r="F11" s="18"/>
      <c r="G11" s="18"/>
    </row>
    <row r="12" spans="1:7" s="15" customFormat="1" ht="33.75" customHeight="1">
      <c r="A12" s="461" t="s">
        <v>297</v>
      </c>
      <c r="D12" s="18"/>
      <c r="E12" s="18"/>
      <c r="F12" s="18"/>
      <c r="G12" s="18"/>
    </row>
    <row r="13" spans="1:7" s="15" customFormat="1" ht="48">
      <c r="A13" s="461" t="s">
        <v>298</v>
      </c>
      <c r="D13" s="18"/>
      <c r="E13" s="18"/>
      <c r="F13" s="18"/>
      <c r="G13" s="18"/>
    </row>
    <row r="14" spans="1:7" s="15" customFormat="1" ht="12">
      <c r="A14" s="461" t="s">
        <v>299</v>
      </c>
      <c r="D14" s="18"/>
      <c r="E14" s="18"/>
      <c r="F14" s="18"/>
      <c r="G14" s="18"/>
    </row>
    <row r="15" spans="1:7" s="15" customFormat="1" ht="25" thickBot="1">
      <c r="A15" s="463" t="s">
        <v>300</v>
      </c>
      <c r="D15" s="18"/>
      <c r="E15" s="18"/>
      <c r="F15" s="18"/>
      <c r="G15" s="18"/>
    </row>
    <row r="16" spans="1:7" s="15" customFormat="1" ht="228">
      <c r="A16" s="881" t="s">
        <v>927</v>
      </c>
      <c r="D16" s="18"/>
      <c r="E16" s="18"/>
      <c r="F16" s="18"/>
      <c r="G16" s="18"/>
    </row>
    <row r="17" spans="1:1" ht="12">
      <c r="A17" s="14"/>
    </row>
    <row r="18" spans="1:1" ht="12">
      <c r="A18" s="14"/>
    </row>
    <row r="19" spans="1:1" ht="12">
      <c r="A19" s="14"/>
    </row>
    <row r="20" spans="1:1" ht="12">
      <c r="A20" s="14"/>
    </row>
    <row r="21" spans="1:1" ht="12">
      <c r="A21" s="14"/>
    </row>
    <row r="22" spans="1:1" ht="12">
      <c r="A22" s="14"/>
    </row>
    <row r="23" spans="1:1" ht="12">
      <c r="A23" s="14"/>
    </row>
    <row r="24" spans="1:1" ht="12">
      <c r="A24" s="14"/>
    </row>
    <row r="25" spans="1:1" ht="12">
      <c r="A25" s="14"/>
    </row>
    <row r="26" spans="1:1" ht="12">
      <c r="A26" s="14"/>
    </row>
    <row r="27" spans="1:1" ht="12">
      <c r="A27" s="14"/>
    </row>
  </sheetData>
  <customSheetViews>
    <customSheetView guid="{D18DB499-0579-FF4A-9B8B-3F60D92FC7BB}" showPageBreaks="1" showGridLines="0" printArea="1" view="pageBreakPreview" topLeftCell="A8">
      <selection activeCell="C8" sqref="C8"/>
      <pageMargins left="0.70866141732283472" right="0.70866141732283472" top="0.74803149606299213" bottom="0.74803149606299213" header="0.31496062992125984" footer="0.31496062992125984"/>
      <pageSetup paperSize="9" fitToHeight="2" orientation="portrait" horizontalDpi="300" verticalDpi="300" r:id="rId1"/>
      <headerFooter>
        <oddFooter>&amp;L&amp;"Arial Rounded MT Bold,Podebljano"&amp;9Elipsa - S.Z. d.o.o., Zagreb&amp;R&amp;8 4-&amp;P</oddFooter>
      </headerFooter>
    </customSheetView>
    <customSheetView guid="{CDB37B5C-25E8-6845-A1FE-C2EB28E94FE7}" showPageBreaks="1" showGridLines="0" printArea="1" view="pageBreakPreview">
      <selection activeCell="C8" sqref="C8"/>
      <pageMargins left="0.70866141732283472" right="0.70866141732283472" top="0.74803149606299213" bottom="0.74803149606299213" header="0.31496062992125984" footer="0.31496062992125984"/>
      <pageSetup paperSize="9" fitToHeight="2" orientation="portrait" horizontalDpi="300" verticalDpi="300" r:id="rId2"/>
      <headerFooter>
        <oddFooter>&amp;L&amp;"Arial Rounded MT Bold,Podebljano"&amp;9Elipsa - S.Z. d.o.o., Zagreb&amp;R&amp;8 4-&amp;P</oddFooter>
      </headerFooter>
    </customSheetView>
    <customSheetView guid="{EB3190D5-F4CE-42A5-A802-28C41937F1DA}" showPageBreaks="1" showGridLines="0" printArea="1" view="pageBreakPreview" topLeftCell="A4">
      <selection activeCell="C8" sqref="C8"/>
      <pageMargins left="0.70866141732283472" right="0.70866141732283472" top="0.74803149606299213" bottom="0.74803149606299213" header="0.31496062992125984" footer="0.31496062992125984"/>
      <pageSetup paperSize="9" fitToHeight="2" orientation="portrait" horizontalDpi="300" verticalDpi="300" r:id="rId3"/>
      <headerFooter>
        <oddFooter>&amp;L&amp;"Arial Rounded MT Bold,Podebljano"&amp;9Elipsa - S.Z. d.o.o., Zagreb&amp;R&amp;8 4-&amp;P</oddFooter>
      </headerFooter>
    </customSheetView>
  </customSheetViews>
  <pageMargins left="0.70866141732283472" right="0.70866141732283472" top="0.74803149606299213" bottom="0.74803149606299213" header="0.31496062992125984" footer="0.31496062992125984"/>
  <pageSetup paperSize="9" fitToHeight="2" orientation="portrait" horizontalDpi="300" verticalDpi="300" r:id="rId4"/>
  <headerFooter>
    <oddFooter>&amp;L&amp;"Arial Rounded MT Bold,Podebljano"&amp;9Elipsa - S.Z. d.o.o., Zagreb&amp;R&amp;8 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S63"/>
  <sheetViews>
    <sheetView showZeros="0" view="pageBreakPreview" topLeftCell="A16"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10" width="9.1640625" style="523"/>
    <col min="11" max="11" width="33.33203125" style="523" customWidth="1"/>
    <col min="12" max="16384" width="9.1640625" style="523"/>
  </cols>
  <sheetData>
    <row r="1" spans="1:253" s="496" customFormat="1" ht="24">
      <c r="A1" s="595" t="s">
        <v>343</v>
      </c>
      <c r="B1" s="595" t="s">
        <v>344</v>
      </c>
      <c r="C1" s="596" t="s">
        <v>73</v>
      </c>
      <c r="D1" s="596" t="s">
        <v>72</v>
      </c>
      <c r="E1" s="595" t="s">
        <v>345</v>
      </c>
      <c r="F1" s="597" t="s">
        <v>346</v>
      </c>
      <c r="G1" s="598" t="s">
        <v>347</v>
      </c>
      <c r="H1" s="598" t="s">
        <v>348</v>
      </c>
      <c r="I1" s="599"/>
    </row>
    <row r="2" spans="1:253" s="503" customFormat="1" ht="20.25" customHeight="1">
      <c r="A2" s="600">
        <v>5</v>
      </c>
      <c r="B2" s="601" t="s">
        <v>701</v>
      </c>
      <c r="C2" s="600"/>
      <c r="D2" s="600"/>
      <c r="E2" s="600"/>
      <c r="F2" s="602"/>
      <c r="G2" s="603"/>
      <c r="H2" s="603"/>
      <c r="I2" s="604"/>
    </row>
    <row r="3" spans="1:253" s="503" customFormat="1" ht="20.25" customHeight="1">
      <c r="A3" s="605" t="s">
        <v>420</v>
      </c>
      <c r="B3" s="601" t="s">
        <v>351</v>
      </c>
      <c r="C3" s="600"/>
      <c r="D3" s="600"/>
      <c r="E3" s="600"/>
      <c r="F3" s="602"/>
      <c r="G3" s="603"/>
      <c r="H3" s="603"/>
      <c r="I3" s="604"/>
    </row>
    <row r="4" spans="1:253" s="612" customFormat="1" ht="228">
      <c r="A4" s="606">
        <f>1</f>
        <v>1</v>
      </c>
      <c r="B4" s="830" t="s">
        <v>934</v>
      </c>
      <c r="C4" s="838"/>
      <c r="D4" s="839"/>
      <c r="E4" s="832"/>
      <c r="F4" s="833"/>
      <c r="G4" s="834"/>
      <c r="H4" s="835">
        <f t="shared" ref="H4:H14" si="0">F4*G4</f>
        <v>0</v>
      </c>
      <c r="I4" s="623"/>
    </row>
    <row r="5" spans="1:253" s="612" customFormat="1" ht="251">
      <c r="A5" s="606"/>
      <c r="B5" s="830" t="s">
        <v>937</v>
      </c>
      <c r="C5" s="839" t="s">
        <v>353</v>
      </c>
      <c r="D5" s="839" t="s">
        <v>353</v>
      </c>
      <c r="E5" s="832" t="s">
        <v>0</v>
      </c>
      <c r="F5" s="836">
        <v>1</v>
      </c>
      <c r="G5" s="834"/>
      <c r="H5" s="888">
        <f t="shared" si="0"/>
        <v>0</v>
      </c>
      <c r="I5" s="623"/>
    </row>
    <row r="6" spans="1:253" s="612" customFormat="1" ht="192">
      <c r="A6" s="606">
        <f>A4+1</f>
        <v>2</v>
      </c>
      <c r="B6" s="830" t="s">
        <v>935</v>
      </c>
      <c r="C6" s="838"/>
      <c r="D6" s="839"/>
      <c r="E6" s="832"/>
      <c r="F6" s="833"/>
      <c r="G6" s="834"/>
      <c r="H6" s="835">
        <f t="shared" si="0"/>
        <v>0</v>
      </c>
      <c r="I6" s="623"/>
    </row>
    <row r="7" spans="1:253" s="612" customFormat="1" ht="284">
      <c r="A7" s="606"/>
      <c r="B7" s="830" t="s">
        <v>936</v>
      </c>
      <c r="C7" s="839" t="s">
        <v>353</v>
      </c>
      <c r="D7" s="839" t="s">
        <v>353</v>
      </c>
      <c r="E7" s="832" t="s">
        <v>0</v>
      </c>
      <c r="F7" s="836">
        <v>1</v>
      </c>
      <c r="G7" s="834"/>
      <c r="H7" s="888">
        <f t="shared" si="0"/>
        <v>0</v>
      </c>
      <c r="I7" s="623"/>
    </row>
    <row r="8" spans="1:253" s="612" customFormat="1" ht="36">
      <c r="A8" s="606">
        <f>A6+1</f>
        <v>3</v>
      </c>
      <c r="B8" s="607" t="s">
        <v>683</v>
      </c>
      <c r="C8" s="614" t="s">
        <v>71</v>
      </c>
      <c r="D8" s="614" t="s">
        <v>71</v>
      </c>
      <c r="E8" s="608" t="s">
        <v>0</v>
      </c>
      <c r="F8" s="613">
        <v>1</v>
      </c>
      <c r="G8" s="610"/>
      <c r="H8" s="887">
        <f t="shared" si="0"/>
        <v>0</v>
      </c>
      <c r="I8" s="623"/>
      <c r="J8" s="518"/>
    </row>
    <row r="9" spans="1:253" s="612" customFormat="1" ht="36">
      <c r="A9" s="606">
        <f>A8+1</f>
        <v>4</v>
      </c>
      <c r="B9" s="607" t="s">
        <v>497</v>
      </c>
      <c r="C9" s="614" t="s">
        <v>71</v>
      </c>
      <c r="D9" s="614" t="s">
        <v>71</v>
      </c>
      <c r="E9" s="608" t="s">
        <v>0</v>
      </c>
      <c r="F9" s="613">
        <v>1</v>
      </c>
      <c r="G9" s="610"/>
      <c r="H9" s="887">
        <f t="shared" si="0"/>
        <v>0</v>
      </c>
      <c r="I9" s="623"/>
      <c r="J9" s="518"/>
    </row>
    <row r="10" spans="1:253" s="612" customFormat="1" ht="180">
      <c r="A10" s="606">
        <f>A9+1</f>
        <v>5</v>
      </c>
      <c r="B10" s="830" t="s">
        <v>499</v>
      </c>
      <c r="C10" s="832"/>
      <c r="D10" s="832"/>
      <c r="E10" s="832" t="s">
        <v>0</v>
      </c>
      <c r="F10" s="836">
        <v>1</v>
      </c>
      <c r="G10" s="834"/>
      <c r="H10" s="888">
        <f t="shared" si="0"/>
        <v>0</v>
      </c>
      <c r="I10" s="623"/>
      <c r="J10" s="518"/>
    </row>
    <row r="11" spans="1:253" s="612" customFormat="1" ht="72">
      <c r="A11" s="606">
        <f>A10+1</f>
        <v>6</v>
      </c>
      <c r="B11" s="830" t="s">
        <v>500</v>
      </c>
      <c r="C11" s="832"/>
      <c r="D11" s="832"/>
      <c r="E11" s="832" t="s">
        <v>0</v>
      </c>
      <c r="F11" s="836">
        <v>1</v>
      </c>
      <c r="G11" s="834"/>
      <c r="H11" s="888">
        <f t="shared" si="0"/>
        <v>0</v>
      </c>
      <c r="I11" s="623"/>
      <c r="J11" s="518"/>
    </row>
    <row r="12" spans="1:253" s="612" customFormat="1" ht="84">
      <c r="A12" s="606">
        <f>A11+1</f>
        <v>7</v>
      </c>
      <c r="B12" s="830" t="s">
        <v>501</v>
      </c>
      <c r="C12" s="832"/>
      <c r="D12" s="832"/>
      <c r="E12" s="832" t="s">
        <v>0</v>
      </c>
      <c r="F12" s="836">
        <v>1</v>
      </c>
      <c r="G12" s="834"/>
      <c r="H12" s="888">
        <f t="shared" si="0"/>
        <v>0</v>
      </c>
      <c r="I12" s="623"/>
      <c r="J12" s="518"/>
    </row>
    <row r="13" spans="1:253" s="612" customFormat="1" ht="96">
      <c r="A13" s="606">
        <f>A12+1</f>
        <v>8</v>
      </c>
      <c r="B13" s="830" t="s">
        <v>502</v>
      </c>
      <c r="C13" s="832"/>
      <c r="D13" s="832"/>
      <c r="E13" s="832" t="s">
        <v>0</v>
      </c>
      <c r="F13" s="836">
        <v>1</v>
      </c>
      <c r="G13" s="834"/>
      <c r="H13" s="888">
        <f t="shared" si="0"/>
        <v>0</v>
      </c>
      <c r="I13" s="623"/>
      <c r="J13" s="518"/>
    </row>
    <row r="14" spans="1:253" s="496" customFormat="1" ht="56.25" customHeight="1">
      <c r="A14" s="606">
        <v>9</v>
      </c>
      <c r="B14" s="830" t="s">
        <v>82</v>
      </c>
      <c r="C14" s="831"/>
      <c r="D14" s="831"/>
      <c r="E14" s="832" t="s">
        <v>366</v>
      </c>
      <c r="F14" s="836">
        <v>45</v>
      </c>
      <c r="G14" s="834"/>
      <c r="H14" s="888">
        <f t="shared" si="0"/>
        <v>0</v>
      </c>
      <c r="I14" s="615"/>
    </row>
    <row r="15" spans="1:253" ht="20.25" customHeight="1">
      <c r="A15" s="616"/>
      <c r="B15" s="616"/>
      <c r="C15" s="616"/>
      <c r="D15" s="616"/>
      <c r="E15" s="616"/>
      <c r="F15" s="617" t="s">
        <v>702</v>
      </c>
      <c r="G15" s="1045">
        <f>SUM(H4:H14)</f>
        <v>0</v>
      </c>
      <c r="H15" s="1045"/>
      <c r="I15" s="604"/>
      <c r="J15" s="503"/>
      <c r="K15" s="503"/>
      <c r="L15" s="503"/>
      <c r="M15" s="503"/>
      <c r="N15" s="503"/>
      <c r="O15" s="503"/>
      <c r="P15" s="503"/>
      <c r="Q15" s="503"/>
      <c r="R15" s="503"/>
      <c r="S15" s="503"/>
      <c r="T15" s="503"/>
      <c r="U15" s="503"/>
      <c r="V15" s="503"/>
      <c r="W15" s="503"/>
    </row>
    <row r="16" spans="1:253" s="532" customFormat="1" ht="12" customHeight="1">
      <c r="A16" s="600">
        <v>5</v>
      </c>
      <c r="B16" s="601" t="s">
        <v>701</v>
      </c>
      <c r="C16" s="600"/>
      <c r="D16" s="600"/>
      <c r="E16" s="600"/>
      <c r="F16" s="618"/>
      <c r="G16" s="619"/>
      <c r="H16" s="619"/>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c r="IS16" s="503"/>
    </row>
    <row r="17" spans="1:253" s="503" customFormat="1" ht="20.25" customHeight="1">
      <c r="A17" s="605" t="s">
        <v>423</v>
      </c>
      <c r="B17" s="601" t="s">
        <v>377</v>
      </c>
      <c r="C17" s="600"/>
      <c r="D17" s="600"/>
      <c r="E17" s="600"/>
      <c r="F17" s="618"/>
      <c r="G17" s="619"/>
      <c r="H17" s="619"/>
      <c r="I17" s="604"/>
    </row>
    <row r="18" spans="1:253" ht="36">
      <c r="A18" s="606">
        <f>1</f>
        <v>1</v>
      </c>
      <c r="B18" s="607" t="s">
        <v>685</v>
      </c>
      <c r="C18" s="614" t="s">
        <v>71</v>
      </c>
      <c r="D18" s="614" t="s">
        <v>71</v>
      </c>
      <c r="E18" s="608" t="s">
        <v>364</v>
      </c>
      <c r="F18" s="609">
        <v>1</v>
      </c>
      <c r="G18" s="610"/>
      <c r="H18" s="887">
        <f t="shared" ref="H18:H24" si="1">F18*G18</f>
        <v>0</v>
      </c>
      <c r="I18" s="604"/>
      <c r="J18" s="503"/>
      <c r="K18" s="503"/>
      <c r="L18" s="503"/>
      <c r="M18" s="503"/>
      <c r="N18" s="503"/>
      <c r="O18" s="503"/>
      <c r="P18" s="503"/>
      <c r="Q18" s="503"/>
      <c r="R18" s="503"/>
      <c r="S18" s="503"/>
      <c r="T18" s="503"/>
      <c r="U18" s="503"/>
      <c r="V18" s="503"/>
      <c r="W18" s="503"/>
    </row>
    <row r="19" spans="1:253" ht="36">
      <c r="A19" s="606">
        <f t="shared" ref="A19:A24" si="2">A18+1</f>
        <v>2</v>
      </c>
      <c r="B19" s="607" t="s">
        <v>509</v>
      </c>
      <c r="C19" s="614" t="s">
        <v>71</v>
      </c>
      <c r="D19" s="614" t="s">
        <v>71</v>
      </c>
      <c r="E19" s="608" t="s">
        <v>364</v>
      </c>
      <c r="F19" s="609">
        <v>1</v>
      </c>
      <c r="G19" s="610"/>
      <c r="H19" s="887">
        <f t="shared" si="1"/>
        <v>0</v>
      </c>
      <c r="I19" s="604"/>
      <c r="J19" s="503"/>
      <c r="K19" s="503"/>
      <c r="L19" s="503"/>
      <c r="M19" s="503"/>
      <c r="N19" s="503"/>
      <c r="O19" s="503"/>
      <c r="P19" s="503"/>
      <c r="Q19" s="503"/>
      <c r="R19" s="503"/>
      <c r="S19" s="503"/>
      <c r="T19" s="503"/>
      <c r="U19" s="503"/>
      <c r="V19" s="503"/>
      <c r="W19" s="503"/>
    </row>
    <row r="20" spans="1:253" ht="60">
      <c r="A20" s="606">
        <f t="shared" si="2"/>
        <v>3</v>
      </c>
      <c r="B20" s="607" t="s">
        <v>510</v>
      </c>
      <c r="C20" s="614" t="s">
        <v>71</v>
      </c>
      <c r="D20" s="614" t="s">
        <v>71</v>
      </c>
      <c r="E20" s="608" t="s">
        <v>0</v>
      </c>
      <c r="F20" s="613">
        <v>4</v>
      </c>
      <c r="G20" s="610"/>
      <c r="H20" s="887">
        <f t="shared" si="1"/>
        <v>0</v>
      </c>
      <c r="I20" s="604"/>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3"/>
      <c r="ES20" s="503"/>
      <c r="ET20" s="503"/>
      <c r="EU20" s="503"/>
      <c r="EV20" s="503"/>
      <c r="EW20" s="503"/>
      <c r="EX20" s="503"/>
      <c r="EY20" s="503"/>
      <c r="EZ20" s="503"/>
      <c r="FA20" s="503"/>
      <c r="FB20" s="503"/>
      <c r="FC20" s="503"/>
      <c r="FD20" s="503"/>
      <c r="FE20" s="503"/>
      <c r="FF20" s="503"/>
      <c r="FG20" s="503"/>
      <c r="FH20" s="503"/>
      <c r="FI20" s="503"/>
      <c r="FJ20" s="503"/>
      <c r="FK20" s="503"/>
      <c r="FL20" s="503"/>
      <c r="FM20" s="503"/>
      <c r="FN20" s="503"/>
      <c r="FO20" s="503"/>
      <c r="FP20" s="503"/>
      <c r="FQ20" s="503"/>
      <c r="FR20" s="503"/>
      <c r="FS20" s="503"/>
      <c r="FT20" s="503"/>
      <c r="FU20" s="503"/>
      <c r="FV20" s="503"/>
      <c r="FW20" s="503"/>
      <c r="FX20" s="503"/>
      <c r="FY20" s="503"/>
      <c r="FZ20" s="503"/>
      <c r="GA20" s="503"/>
      <c r="GB20" s="503"/>
      <c r="GC20" s="503"/>
      <c r="GD20" s="503"/>
      <c r="GE20" s="503"/>
      <c r="GF20" s="503"/>
      <c r="GG20" s="503"/>
      <c r="GH20" s="503"/>
      <c r="GI20" s="503"/>
      <c r="GJ20" s="503"/>
      <c r="GK20" s="503"/>
      <c r="GL20" s="503"/>
      <c r="GM20" s="503"/>
      <c r="GN20" s="503"/>
      <c r="GO20" s="503"/>
      <c r="GP20" s="503"/>
      <c r="GQ20" s="503"/>
      <c r="GR20" s="503"/>
      <c r="GS20" s="503"/>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c r="IP20" s="503"/>
      <c r="IQ20" s="503"/>
      <c r="IR20" s="503"/>
      <c r="IS20" s="503"/>
    </row>
    <row r="21" spans="1:253" s="503" customFormat="1" ht="36">
      <c r="A21" s="606">
        <f t="shared" si="2"/>
        <v>4</v>
      </c>
      <c r="B21" s="830" t="s">
        <v>511</v>
      </c>
      <c r="C21" s="831"/>
      <c r="D21" s="831"/>
      <c r="E21" s="832" t="s">
        <v>364</v>
      </c>
      <c r="F21" s="833">
        <v>6</v>
      </c>
      <c r="G21" s="834"/>
      <c r="H21" s="888">
        <f t="shared" si="1"/>
        <v>0</v>
      </c>
      <c r="I21" s="604"/>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c r="IS21" s="523"/>
    </row>
    <row r="22" spans="1:253" ht="36">
      <c r="A22" s="606">
        <f t="shared" si="2"/>
        <v>5</v>
      </c>
      <c r="B22" s="830" t="s">
        <v>686</v>
      </c>
      <c r="C22" s="831"/>
      <c r="D22" s="831"/>
      <c r="E22" s="832" t="s">
        <v>364</v>
      </c>
      <c r="F22" s="833">
        <v>1</v>
      </c>
      <c r="G22" s="834"/>
      <c r="H22" s="888">
        <f t="shared" si="1"/>
        <v>0</v>
      </c>
      <c r="I22" s="604"/>
      <c r="J22" s="503"/>
      <c r="K22" s="503"/>
      <c r="L22" s="503"/>
      <c r="M22" s="503"/>
      <c r="N22" s="503"/>
      <c r="O22" s="503"/>
      <c r="P22" s="503"/>
      <c r="Q22" s="503"/>
      <c r="R22" s="503"/>
      <c r="S22" s="503"/>
      <c r="T22" s="503"/>
      <c r="U22" s="503"/>
      <c r="V22" s="503"/>
      <c r="W22" s="503"/>
    </row>
    <row r="23" spans="1:253" ht="36">
      <c r="A23" s="606">
        <f t="shared" si="2"/>
        <v>6</v>
      </c>
      <c r="B23" s="830" t="s">
        <v>513</v>
      </c>
      <c r="C23" s="831"/>
      <c r="D23" s="831"/>
      <c r="E23" s="832" t="s">
        <v>364</v>
      </c>
      <c r="F23" s="833">
        <v>1</v>
      </c>
      <c r="G23" s="834"/>
      <c r="H23" s="888">
        <f t="shared" si="1"/>
        <v>0</v>
      </c>
      <c r="I23" s="604"/>
      <c r="J23" s="503"/>
      <c r="K23" s="503"/>
      <c r="L23" s="503"/>
      <c r="M23" s="503"/>
      <c r="N23" s="503"/>
      <c r="O23" s="503"/>
      <c r="P23" s="503"/>
      <c r="Q23" s="503"/>
      <c r="R23" s="503"/>
      <c r="S23" s="503"/>
      <c r="T23" s="503"/>
      <c r="U23" s="503"/>
      <c r="V23" s="503"/>
      <c r="W23" s="503"/>
    </row>
    <row r="24" spans="1:253" ht="48">
      <c r="A24" s="606">
        <f t="shared" si="2"/>
        <v>7</v>
      </c>
      <c r="B24" s="830" t="s">
        <v>514</v>
      </c>
      <c r="C24" s="831"/>
      <c r="D24" s="831"/>
      <c r="E24" s="832" t="s">
        <v>364</v>
      </c>
      <c r="F24" s="836">
        <v>1</v>
      </c>
      <c r="G24" s="837"/>
      <c r="H24" s="888">
        <f t="shared" si="1"/>
        <v>0</v>
      </c>
      <c r="I24" s="611"/>
      <c r="J24" s="612"/>
      <c r="K24" s="612"/>
      <c r="L24" s="612"/>
      <c r="M24" s="612"/>
      <c r="N24" s="612"/>
      <c r="O24" s="612"/>
      <c r="P24" s="612"/>
      <c r="Q24" s="612"/>
      <c r="R24" s="612"/>
      <c r="S24" s="612"/>
      <c r="T24" s="612"/>
      <c r="U24" s="612"/>
      <c r="V24" s="612"/>
      <c r="W24" s="612"/>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c r="IB24" s="537"/>
      <c r="IC24" s="537"/>
      <c r="ID24" s="537"/>
      <c r="IE24" s="537"/>
      <c r="IF24" s="537"/>
      <c r="IG24" s="537"/>
      <c r="IH24" s="537"/>
      <c r="II24" s="537"/>
      <c r="IJ24" s="537"/>
      <c r="IK24" s="537"/>
      <c r="IL24" s="537"/>
      <c r="IM24" s="537"/>
      <c r="IN24" s="537"/>
      <c r="IO24" s="537"/>
      <c r="IP24" s="537"/>
      <c r="IQ24" s="537"/>
      <c r="IR24" s="537"/>
      <c r="IS24" s="537"/>
    </row>
    <row r="25" spans="1:253" s="537" customFormat="1" ht="13" thickBot="1">
      <c r="A25" s="620"/>
      <c r="B25" s="620"/>
      <c r="C25" s="620"/>
      <c r="D25" s="620"/>
      <c r="E25" s="620"/>
      <c r="F25" s="621" t="s">
        <v>703</v>
      </c>
      <c r="G25" s="1028">
        <f>SUM(H18:H24)</f>
        <v>0</v>
      </c>
      <c r="H25" s="1046"/>
      <c r="I25" s="536"/>
      <c r="J25" s="536"/>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c r="IS25" s="523"/>
    </row>
    <row r="26" spans="1:253" ht="20.25" customHeight="1" thickBot="1">
      <c r="A26" s="583"/>
      <c r="B26" s="1035" t="s">
        <v>704</v>
      </c>
      <c r="C26" s="1047"/>
      <c r="D26" s="1047"/>
      <c r="E26" s="1047"/>
      <c r="F26" s="1048"/>
      <c r="G26" s="1038">
        <f>G25+G15</f>
        <v>0</v>
      </c>
      <c r="H26" s="1039"/>
    </row>
    <row r="27" spans="1:253" ht="24.75" customHeight="1">
      <c r="C27" s="515"/>
    </row>
    <row r="28" spans="1:253">
      <c r="C28" s="515"/>
    </row>
    <row r="29" spans="1:253">
      <c r="C29" s="515"/>
    </row>
    <row r="30" spans="1:253">
      <c r="C30" s="521"/>
    </row>
    <row r="31" spans="1:253">
      <c r="C31" s="622"/>
    </row>
    <row r="32" spans="1:253">
      <c r="C32" s="506"/>
    </row>
    <row r="33" spans="1:253">
      <c r="C33" s="506"/>
    </row>
    <row r="34" spans="1:253">
      <c r="C34" s="515"/>
    </row>
    <row r="35" spans="1:253">
      <c r="C35" s="521"/>
    </row>
    <row r="36" spans="1:253">
      <c r="C36" s="622"/>
    </row>
    <row r="37" spans="1:253">
      <c r="C37" s="506"/>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c r="DT37" s="544"/>
      <c r="DU37" s="544"/>
      <c r="DV37" s="544"/>
      <c r="DW37" s="544"/>
      <c r="DX37" s="544"/>
      <c r="DY37" s="544"/>
      <c r="DZ37" s="544"/>
      <c r="EA37" s="544"/>
      <c r="EB37" s="544"/>
      <c r="EC37" s="544"/>
      <c r="ED37" s="544"/>
      <c r="EE37" s="544"/>
      <c r="EF37" s="544"/>
      <c r="EG37" s="544"/>
      <c r="EH37" s="544"/>
      <c r="EI37" s="544"/>
      <c r="EJ37" s="544"/>
      <c r="EK37" s="544"/>
      <c r="EL37" s="544"/>
      <c r="EM37" s="544"/>
      <c r="EN37" s="544"/>
      <c r="EO37" s="544"/>
      <c r="EP37" s="544"/>
      <c r="EQ37" s="544"/>
      <c r="ER37" s="544"/>
      <c r="ES37" s="544"/>
      <c r="ET37" s="544"/>
      <c r="EU37" s="544"/>
      <c r="EV37" s="544"/>
      <c r="EW37" s="544"/>
      <c r="EX37" s="544"/>
      <c r="EY37" s="544"/>
      <c r="EZ37" s="544"/>
      <c r="FA37" s="544"/>
      <c r="FB37" s="544"/>
      <c r="FC37" s="544"/>
      <c r="FD37" s="544"/>
      <c r="FE37" s="544"/>
      <c r="FF37" s="544"/>
      <c r="FG37" s="544"/>
      <c r="FH37" s="544"/>
      <c r="FI37" s="544"/>
      <c r="FJ37" s="544"/>
      <c r="FK37" s="544"/>
      <c r="FL37" s="544"/>
      <c r="FM37" s="544"/>
      <c r="FN37" s="544"/>
      <c r="FO37" s="544"/>
      <c r="FP37" s="544"/>
      <c r="FQ37" s="544"/>
      <c r="FR37" s="544"/>
      <c r="FS37" s="544"/>
      <c r="FT37" s="544"/>
      <c r="FU37" s="544"/>
      <c r="FV37" s="544"/>
      <c r="FW37" s="544"/>
      <c r="FX37" s="544"/>
      <c r="FY37" s="544"/>
      <c r="FZ37" s="544"/>
      <c r="GA37" s="544"/>
      <c r="GB37" s="544"/>
      <c r="GC37" s="544"/>
      <c r="GD37" s="544"/>
      <c r="GE37" s="544"/>
      <c r="GF37" s="544"/>
      <c r="GG37" s="544"/>
      <c r="GH37" s="544"/>
      <c r="GI37" s="544"/>
      <c r="GJ37" s="544"/>
      <c r="GK37" s="544"/>
      <c r="GL37" s="544"/>
      <c r="GM37" s="544"/>
      <c r="GN37" s="544"/>
      <c r="GO37" s="544"/>
      <c r="GP37" s="544"/>
      <c r="GQ37" s="544"/>
      <c r="GR37" s="544"/>
      <c r="GS37" s="544"/>
      <c r="GT37" s="544"/>
      <c r="GU37" s="544"/>
      <c r="GV37" s="544"/>
      <c r="GW37" s="544"/>
      <c r="GX37" s="544"/>
      <c r="GY37" s="544"/>
      <c r="GZ37" s="544"/>
      <c r="HA37" s="544"/>
      <c r="HB37" s="544"/>
      <c r="HC37" s="544"/>
      <c r="HD37" s="544"/>
      <c r="HE37" s="544"/>
      <c r="HF37" s="544"/>
      <c r="HG37" s="544"/>
      <c r="HH37" s="544"/>
      <c r="HI37" s="544"/>
      <c r="HJ37" s="544"/>
      <c r="HK37" s="544"/>
      <c r="HL37" s="544"/>
      <c r="HM37" s="544"/>
      <c r="HN37" s="544"/>
      <c r="HO37" s="544"/>
      <c r="HP37" s="544"/>
      <c r="HQ37" s="544"/>
      <c r="HR37" s="544"/>
      <c r="HS37" s="544"/>
      <c r="HT37" s="544"/>
      <c r="HU37" s="544"/>
      <c r="HV37" s="544"/>
      <c r="HW37" s="544"/>
      <c r="HX37" s="544"/>
      <c r="HY37" s="544"/>
      <c r="HZ37" s="544"/>
      <c r="IA37" s="544"/>
      <c r="IB37" s="544"/>
      <c r="IC37" s="544"/>
      <c r="ID37" s="544"/>
      <c r="IE37" s="544"/>
      <c r="IF37" s="544"/>
      <c r="IG37" s="544"/>
      <c r="IH37" s="544"/>
      <c r="II37" s="544"/>
      <c r="IJ37" s="544"/>
      <c r="IK37" s="544"/>
      <c r="IL37" s="544"/>
      <c r="IM37" s="544"/>
      <c r="IN37" s="544"/>
      <c r="IO37" s="544"/>
      <c r="IP37" s="544"/>
      <c r="IQ37" s="544"/>
      <c r="IR37" s="544"/>
      <c r="IS37" s="544"/>
    </row>
    <row r="38" spans="1:253" s="544" customFormat="1">
      <c r="A38" s="539"/>
      <c r="B38" s="540"/>
      <c r="C38" s="506"/>
      <c r="D38" s="541"/>
      <c r="E38" s="541"/>
      <c r="F38" s="542"/>
      <c r="G38" s="543"/>
      <c r="H38" s="543"/>
      <c r="I38" s="523"/>
      <c r="J38" s="523"/>
      <c r="K38" s="523"/>
    </row>
    <row r="39" spans="1:253" s="544" customFormat="1">
      <c r="A39" s="539"/>
      <c r="B39" s="540"/>
      <c r="C39" s="515"/>
      <c r="D39" s="541"/>
      <c r="E39" s="541"/>
      <c r="F39" s="542"/>
      <c r="G39" s="543"/>
      <c r="H39" s="543"/>
      <c r="I39" s="523"/>
      <c r="J39" s="523"/>
      <c r="K39" s="523"/>
    </row>
    <row r="40" spans="1:253" s="544" customFormat="1">
      <c r="A40" s="539"/>
      <c r="B40" s="540"/>
      <c r="C40" s="515"/>
      <c r="D40" s="541"/>
      <c r="E40" s="541"/>
      <c r="F40" s="542"/>
      <c r="G40" s="543"/>
      <c r="H40" s="543"/>
      <c r="I40" s="523"/>
      <c r="J40" s="523"/>
      <c r="K40" s="523"/>
    </row>
    <row r="41" spans="1:253" s="544" customFormat="1">
      <c r="A41" s="539"/>
      <c r="B41" s="540"/>
      <c r="C41" s="515"/>
      <c r="D41" s="541"/>
      <c r="E41" s="541"/>
      <c r="F41" s="542"/>
      <c r="G41" s="543"/>
      <c r="H41" s="543"/>
      <c r="I41" s="523"/>
      <c r="J41" s="523"/>
      <c r="K41" s="523"/>
    </row>
    <row r="42" spans="1:253" s="544" customFormat="1">
      <c r="A42" s="539"/>
      <c r="B42" s="540"/>
      <c r="C42" s="515"/>
      <c r="D42" s="541"/>
      <c r="E42" s="541"/>
      <c r="F42" s="542"/>
      <c r="G42" s="543"/>
      <c r="H42" s="543"/>
      <c r="I42" s="523"/>
      <c r="J42" s="523"/>
      <c r="K42" s="523"/>
    </row>
    <row r="43" spans="1:253" s="544" customFormat="1">
      <c r="A43" s="539"/>
      <c r="B43" s="540"/>
      <c r="C43" s="515"/>
      <c r="D43" s="541"/>
      <c r="E43" s="541"/>
      <c r="F43" s="542"/>
      <c r="G43" s="543"/>
      <c r="H43" s="543"/>
      <c r="I43" s="523"/>
      <c r="J43" s="523"/>
      <c r="K43" s="523"/>
    </row>
    <row r="44" spans="1:253" s="544" customFormat="1">
      <c r="A44" s="539"/>
      <c r="B44" s="540"/>
      <c r="C44" s="515"/>
      <c r="D44" s="541"/>
      <c r="E44" s="541"/>
      <c r="F44" s="542"/>
      <c r="G44" s="543"/>
      <c r="H44" s="543"/>
      <c r="I44" s="523"/>
      <c r="J44" s="523"/>
      <c r="K44" s="523"/>
    </row>
    <row r="45" spans="1:253" s="544" customFormat="1">
      <c r="A45" s="539"/>
      <c r="B45" s="540"/>
      <c r="C45" s="515"/>
      <c r="D45" s="541"/>
      <c r="E45" s="541"/>
      <c r="F45" s="542"/>
      <c r="G45" s="543"/>
      <c r="H45" s="543"/>
      <c r="I45" s="523"/>
      <c r="J45" s="523"/>
      <c r="K45" s="523"/>
    </row>
    <row r="46" spans="1:253" s="544" customFormat="1">
      <c r="A46" s="539"/>
      <c r="B46" s="540"/>
      <c r="C46" s="515"/>
      <c r="D46" s="541"/>
      <c r="E46" s="541"/>
      <c r="F46" s="542"/>
      <c r="G46" s="543"/>
      <c r="H46" s="543"/>
      <c r="I46" s="523"/>
      <c r="J46" s="523"/>
      <c r="K46" s="523"/>
    </row>
    <row r="47" spans="1:253" s="544" customFormat="1">
      <c r="A47" s="539"/>
      <c r="B47" s="540"/>
      <c r="C47" s="515"/>
      <c r="D47" s="541"/>
      <c r="E47" s="541"/>
      <c r="F47" s="542"/>
      <c r="G47" s="543"/>
      <c r="H47" s="543"/>
      <c r="I47" s="523"/>
      <c r="J47" s="523"/>
      <c r="K47" s="523"/>
    </row>
    <row r="48" spans="1:253" s="544" customFormat="1">
      <c r="A48" s="539"/>
      <c r="B48" s="540"/>
      <c r="C48" s="515"/>
      <c r="D48" s="541"/>
      <c r="E48" s="541"/>
      <c r="F48" s="542"/>
      <c r="G48" s="543"/>
      <c r="H48" s="543"/>
      <c r="I48" s="523"/>
      <c r="J48" s="523"/>
      <c r="K48" s="523"/>
    </row>
    <row r="49" spans="1:253" s="544" customFormat="1">
      <c r="A49" s="539"/>
      <c r="B49" s="540"/>
      <c r="C49" s="515"/>
      <c r="D49" s="541"/>
      <c r="E49" s="541"/>
      <c r="F49" s="542"/>
      <c r="G49" s="543"/>
      <c r="H49" s="543"/>
      <c r="I49" s="523"/>
      <c r="J49" s="523"/>
      <c r="K49" s="523"/>
    </row>
    <row r="50" spans="1:253" s="544" customFormat="1">
      <c r="A50" s="539"/>
      <c r="B50" s="540"/>
      <c r="C50" s="515"/>
      <c r="D50" s="541"/>
      <c r="E50" s="541"/>
      <c r="F50" s="542"/>
      <c r="G50" s="543"/>
      <c r="H50" s="543"/>
      <c r="I50" s="523"/>
      <c r="J50" s="523"/>
      <c r="K50" s="523"/>
    </row>
    <row r="51" spans="1:253" s="544" customFormat="1">
      <c r="A51" s="539"/>
      <c r="B51" s="540"/>
      <c r="C51" s="515"/>
      <c r="D51" s="541"/>
      <c r="E51" s="541"/>
      <c r="F51" s="542"/>
      <c r="G51" s="543"/>
      <c r="H51" s="543"/>
      <c r="I51" s="523"/>
      <c r="J51" s="523"/>
      <c r="K51" s="523"/>
    </row>
    <row r="52" spans="1:253" s="544" customFormat="1">
      <c r="A52" s="539"/>
      <c r="B52" s="540"/>
      <c r="C52" s="515"/>
      <c r="D52" s="541"/>
      <c r="E52" s="541"/>
      <c r="F52" s="542"/>
      <c r="G52" s="543"/>
      <c r="H52" s="543"/>
      <c r="I52" s="523"/>
      <c r="J52" s="523"/>
      <c r="K52" s="523"/>
    </row>
    <row r="53" spans="1:253" s="544" customFormat="1">
      <c r="A53" s="539"/>
      <c r="B53" s="540"/>
      <c r="C53" s="515"/>
      <c r="D53" s="541"/>
      <c r="E53" s="541"/>
      <c r="F53" s="542"/>
      <c r="G53" s="543"/>
      <c r="H53" s="543"/>
      <c r="I53" s="523"/>
      <c r="J53" s="523"/>
      <c r="K53" s="523"/>
    </row>
    <row r="54" spans="1:253" s="544" customFormat="1">
      <c r="A54" s="539"/>
      <c r="B54" s="540"/>
      <c r="C54" s="515"/>
      <c r="D54" s="541"/>
      <c r="E54" s="541"/>
      <c r="F54" s="542"/>
      <c r="G54" s="543"/>
      <c r="H54" s="543"/>
      <c r="I54" s="523"/>
      <c r="J54" s="523"/>
      <c r="K54" s="523"/>
    </row>
    <row r="55" spans="1:253" s="544" customFormat="1">
      <c r="A55" s="539"/>
      <c r="B55" s="540"/>
      <c r="C55" s="515"/>
      <c r="D55" s="541"/>
      <c r="E55" s="541"/>
      <c r="F55" s="542"/>
      <c r="G55" s="543"/>
      <c r="H55" s="543"/>
      <c r="I55" s="523"/>
      <c r="J55" s="523"/>
      <c r="K55" s="523"/>
    </row>
    <row r="56" spans="1:253" s="544" customFormat="1">
      <c r="A56" s="539"/>
      <c r="B56" s="540"/>
      <c r="C56" s="515"/>
      <c r="D56" s="541"/>
      <c r="E56" s="541"/>
      <c r="F56" s="542"/>
      <c r="G56" s="543"/>
      <c r="H56" s="543"/>
      <c r="I56" s="523"/>
      <c r="J56" s="523"/>
      <c r="K56" s="523"/>
    </row>
    <row r="57" spans="1:253" s="544" customFormat="1">
      <c r="A57" s="539"/>
      <c r="B57" s="540"/>
      <c r="C57" s="515"/>
      <c r="D57" s="541"/>
      <c r="E57" s="541"/>
      <c r="F57" s="542"/>
      <c r="G57" s="543"/>
      <c r="H57" s="543"/>
      <c r="I57" s="523"/>
      <c r="J57" s="523"/>
      <c r="K57" s="523"/>
    </row>
    <row r="58" spans="1:253" s="544" customFormat="1">
      <c r="A58" s="539"/>
      <c r="B58" s="540"/>
      <c r="C58" s="561"/>
      <c r="D58" s="541"/>
      <c r="E58" s="541"/>
      <c r="F58" s="542"/>
      <c r="G58" s="543"/>
      <c r="H58" s="543"/>
      <c r="I58" s="523"/>
      <c r="J58" s="523"/>
      <c r="K58" s="523"/>
    </row>
    <row r="59" spans="1:253" s="544" customFormat="1">
      <c r="A59" s="539"/>
      <c r="B59" s="540"/>
      <c r="C59" s="622"/>
      <c r="D59" s="541"/>
      <c r="E59" s="541"/>
      <c r="F59" s="542"/>
      <c r="G59" s="543"/>
      <c r="H59" s="543"/>
      <c r="I59" s="523"/>
      <c r="J59" s="523"/>
      <c r="K59" s="523"/>
    </row>
    <row r="60" spans="1:253" s="544" customFormat="1">
      <c r="A60" s="539"/>
      <c r="B60" s="540"/>
      <c r="C60" s="521"/>
      <c r="D60" s="541"/>
      <c r="E60" s="541"/>
      <c r="F60" s="542"/>
      <c r="G60" s="543"/>
      <c r="H60" s="543"/>
      <c r="I60" s="523"/>
      <c r="J60" s="523"/>
      <c r="K60" s="523"/>
    </row>
    <row r="61" spans="1:253" s="544" customFormat="1">
      <c r="A61" s="539"/>
      <c r="B61" s="540"/>
      <c r="C61" s="622"/>
      <c r="D61" s="541"/>
      <c r="E61" s="541"/>
      <c r="F61" s="542"/>
      <c r="G61" s="543"/>
      <c r="H61" s="543"/>
      <c r="I61" s="523"/>
      <c r="J61" s="523"/>
      <c r="K61" s="523"/>
    </row>
    <row r="62" spans="1:253" s="544" customFormat="1">
      <c r="A62" s="539"/>
      <c r="B62" s="540"/>
      <c r="C62" s="521"/>
      <c r="D62" s="541"/>
      <c r="E62" s="541"/>
      <c r="F62" s="542"/>
      <c r="G62" s="543"/>
      <c r="H62" s="543"/>
      <c r="I62" s="523"/>
      <c r="J62" s="523"/>
      <c r="K62" s="523"/>
    </row>
    <row r="63" spans="1:253" s="544" customFormat="1">
      <c r="A63" s="539"/>
      <c r="B63" s="540"/>
      <c r="C63" s="541"/>
      <c r="D63" s="541"/>
      <c r="E63" s="541"/>
      <c r="F63" s="542"/>
      <c r="G63" s="543"/>
      <c r="H63" s="54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c r="IB63" s="523"/>
      <c r="IC63" s="523"/>
      <c r="ID63" s="523"/>
      <c r="IE63" s="523"/>
      <c r="IF63" s="523"/>
      <c r="IG63" s="523"/>
      <c r="IH63" s="523"/>
      <c r="II63" s="523"/>
      <c r="IJ63" s="523"/>
      <c r="IK63" s="523"/>
      <c r="IL63" s="523"/>
      <c r="IM63" s="523"/>
      <c r="IN63" s="523"/>
      <c r="IO63" s="523"/>
      <c r="IP63" s="523"/>
      <c r="IQ63" s="523"/>
      <c r="IR63" s="523"/>
      <c r="IS63" s="523"/>
    </row>
  </sheetData>
  <customSheetViews>
    <customSheetView guid="{D18DB499-0579-FF4A-9B8B-3F60D92FC7BB}" scale="150" showPageBreaks="1" zeroValues="0" printArea="1" view="pageBreakPreview" topLeftCell="A15">
      <selection activeCell="B22" sqref="B22"/>
      <rowBreaks count="1" manualBreakCount="1">
        <brk id="15"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6">
      <selection activeCell="B5" sqref="B5"/>
      <rowBreaks count="1" manualBreakCount="1">
        <brk id="15"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6">
      <selection activeCell="B5" sqref="B5"/>
      <rowBreaks count="1" manualBreakCount="1">
        <brk id="15"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5:H15"/>
    <mergeCell ref="G25:H25"/>
    <mergeCell ref="B26:F26"/>
    <mergeCell ref="G26:H26"/>
  </mergeCells>
  <conditionalFormatting sqref="F10">
    <cfRule type="cellIs" dxfId="127" priority="10" stopIfTrue="1" operator="equal">
      <formula>0</formula>
    </cfRule>
  </conditionalFormatting>
  <conditionalFormatting sqref="F11">
    <cfRule type="cellIs" dxfId="126" priority="9" stopIfTrue="1" operator="equal">
      <formula>0</formula>
    </cfRule>
  </conditionalFormatting>
  <conditionalFormatting sqref="F12">
    <cfRule type="cellIs" dxfId="125" priority="8" stopIfTrue="1" operator="equal">
      <formula>0</formula>
    </cfRule>
  </conditionalFormatting>
  <conditionalFormatting sqref="F13">
    <cfRule type="cellIs" dxfId="124" priority="7" stopIfTrue="1" operator="equal">
      <formula>0</formula>
    </cfRule>
  </conditionalFormatting>
  <conditionalFormatting sqref="F7">
    <cfRule type="cellIs" dxfId="123" priority="6" stopIfTrue="1" operator="equal">
      <formula>0</formula>
    </cfRule>
  </conditionalFormatting>
  <conditionalFormatting sqref="F5">
    <cfRule type="cellIs" dxfId="122" priority="5" stopIfTrue="1" operator="equal">
      <formula>0</formula>
    </cfRule>
  </conditionalFormatting>
  <conditionalFormatting sqref="F8">
    <cfRule type="cellIs" dxfId="121" priority="4" stopIfTrue="1" operator="equal">
      <formula>0</formula>
    </cfRule>
  </conditionalFormatting>
  <conditionalFormatting sqref="F9">
    <cfRule type="cellIs" dxfId="120" priority="3" stopIfTrue="1" operator="equal">
      <formula>0</formula>
    </cfRule>
  </conditionalFormatting>
  <conditionalFormatting sqref="F14">
    <cfRule type="cellIs" dxfId="119" priority="2" stopIfTrue="1" operator="equal">
      <formula>0</formula>
    </cfRule>
  </conditionalFormatting>
  <conditionalFormatting sqref="F14">
    <cfRule type="cellIs" dxfId="118"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5" max="7"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O58"/>
  <sheetViews>
    <sheetView showZeros="0" view="pageBreakPreview"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16384" width="9.1640625" style="523"/>
  </cols>
  <sheetData>
    <row r="1" spans="1:249" s="496" customFormat="1" ht="24">
      <c r="A1" s="595" t="s">
        <v>343</v>
      </c>
      <c r="B1" s="595" t="s">
        <v>344</v>
      </c>
      <c r="C1" s="596" t="s">
        <v>73</v>
      </c>
      <c r="D1" s="596" t="s">
        <v>72</v>
      </c>
      <c r="E1" s="595" t="s">
        <v>345</v>
      </c>
      <c r="F1" s="597" t="s">
        <v>346</v>
      </c>
      <c r="G1" s="598" t="s">
        <v>347</v>
      </c>
      <c r="H1" s="598" t="s">
        <v>348</v>
      </c>
      <c r="I1" s="599"/>
    </row>
    <row r="2" spans="1:249" s="503" customFormat="1" ht="20.25" customHeight="1">
      <c r="A2" s="600">
        <v>6</v>
      </c>
      <c r="B2" s="601" t="s">
        <v>705</v>
      </c>
      <c r="C2" s="600"/>
      <c r="D2" s="600"/>
      <c r="E2" s="600"/>
      <c r="F2" s="602"/>
      <c r="G2" s="603"/>
      <c r="H2" s="603"/>
      <c r="I2" s="604"/>
    </row>
    <row r="3" spans="1:249" s="503" customFormat="1" ht="20.25" customHeight="1">
      <c r="A3" s="605" t="s">
        <v>429</v>
      </c>
      <c r="B3" s="601" t="s">
        <v>351</v>
      </c>
      <c r="C3" s="600"/>
      <c r="D3" s="600"/>
      <c r="E3" s="600"/>
      <c r="F3" s="602"/>
      <c r="G3" s="603"/>
      <c r="H3" s="603"/>
      <c r="I3" s="604"/>
    </row>
    <row r="4" spans="1:249" s="612" customFormat="1" ht="192">
      <c r="A4" s="606">
        <f>1</f>
        <v>1</v>
      </c>
      <c r="B4" s="830" t="s">
        <v>935</v>
      </c>
      <c r="C4" s="838"/>
      <c r="D4" s="839"/>
      <c r="E4" s="832"/>
      <c r="F4" s="833"/>
      <c r="G4" s="834"/>
      <c r="H4" s="835">
        <f t="shared" ref="H4:H11" si="0">F4*G4</f>
        <v>0</v>
      </c>
      <c r="I4" s="611"/>
    </row>
    <row r="5" spans="1:249" s="612" customFormat="1" ht="284">
      <c r="A5" s="606"/>
      <c r="B5" s="830" t="s">
        <v>936</v>
      </c>
      <c r="C5" s="839" t="s">
        <v>353</v>
      </c>
      <c r="D5" s="839" t="s">
        <v>353</v>
      </c>
      <c r="E5" s="832" t="s">
        <v>0</v>
      </c>
      <c r="F5" s="836">
        <v>1</v>
      </c>
      <c r="G5" s="834"/>
      <c r="H5" s="888">
        <f t="shared" si="0"/>
        <v>0</v>
      </c>
      <c r="I5" s="611"/>
    </row>
    <row r="6" spans="1:249" s="612" customFormat="1" ht="36">
      <c r="A6" s="606">
        <f>A4+1</f>
        <v>2</v>
      </c>
      <c r="B6" s="607" t="s">
        <v>497</v>
      </c>
      <c r="C6" s="614" t="s">
        <v>71</v>
      </c>
      <c r="D6" s="614" t="s">
        <v>71</v>
      </c>
      <c r="E6" s="608" t="s">
        <v>0</v>
      </c>
      <c r="F6" s="613">
        <v>1</v>
      </c>
      <c r="G6" s="610"/>
      <c r="H6" s="887">
        <f t="shared" si="0"/>
        <v>0</v>
      </c>
      <c r="I6" s="611"/>
    </row>
    <row r="7" spans="1:249" s="612" customFormat="1" ht="180">
      <c r="A7" s="606">
        <f>A6+1</f>
        <v>3</v>
      </c>
      <c r="B7" s="830" t="s">
        <v>499</v>
      </c>
      <c r="C7" s="832"/>
      <c r="D7" s="832"/>
      <c r="E7" s="832" t="s">
        <v>0</v>
      </c>
      <c r="F7" s="836">
        <v>1</v>
      </c>
      <c r="G7" s="834"/>
      <c r="H7" s="888">
        <f t="shared" si="0"/>
        <v>0</v>
      </c>
      <c r="I7" s="611"/>
    </row>
    <row r="8" spans="1:249" s="612" customFormat="1" ht="72">
      <c r="A8" s="606">
        <f>A7+1</f>
        <v>4</v>
      </c>
      <c r="B8" s="830" t="s">
        <v>500</v>
      </c>
      <c r="C8" s="832"/>
      <c r="D8" s="832"/>
      <c r="E8" s="832" t="s">
        <v>0</v>
      </c>
      <c r="F8" s="836">
        <v>1</v>
      </c>
      <c r="G8" s="834"/>
      <c r="H8" s="888">
        <f t="shared" si="0"/>
        <v>0</v>
      </c>
      <c r="I8" s="611"/>
    </row>
    <row r="9" spans="1:249" s="612" customFormat="1" ht="84">
      <c r="A9" s="606">
        <f>A8+1</f>
        <v>5</v>
      </c>
      <c r="B9" s="830" t="s">
        <v>501</v>
      </c>
      <c r="C9" s="832"/>
      <c r="D9" s="832"/>
      <c r="E9" s="832" t="s">
        <v>0</v>
      </c>
      <c r="F9" s="836">
        <v>1</v>
      </c>
      <c r="G9" s="834"/>
      <c r="H9" s="888">
        <f t="shared" si="0"/>
        <v>0</v>
      </c>
      <c r="I9" s="611"/>
    </row>
    <row r="10" spans="1:249" s="612" customFormat="1" ht="96">
      <c r="A10" s="606">
        <f>A9+1</f>
        <v>6</v>
      </c>
      <c r="B10" s="830" t="s">
        <v>502</v>
      </c>
      <c r="C10" s="832"/>
      <c r="D10" s="832"/>
      <c r="E10" s="832" t="s">
        <v>0</v>
      </c>
      <c r="F10" s="836">
        <v>1</v>
      </c>
      <c r="G10" s="834"/>
      <c r="H10" s="888">
        <f t="shared" si="0"/>
        <v>0</v>
      </c>
      <c r="I10" s="611"/>
    </row>
    <row r="11" spans="1:249" s="496" customFormat="1" ht="56.25" customHeight="1">
      <c r="A11" s="606">
        <v>7</v>
      </c>
      <c r="B11" s="830" t="s">
        <v>82</v>
      </c>
      <c r="C11" s="831"/>
      <c r="D11" s="831"/>
      <c r="E11" s="832" t="s">
        <v>366</v>
      </c>
      <c r="F11" s="836">
        <v>45</v>
      </c>
      <c r="G11" s="834"/>
      <c r="H11" s="888">
        <f t="shared" si="0"/>
        <v>0</v>
      </c>
      <c r="I11" s="615"/>
    </row>
    <row r="12" spans="1:249" ht="20.25" customHeight="1">
      <c r="A12" s="616"/>
      <c r="B12" s="616"/>
      <c r="C12" s="616"/>
      <c r="D12" s="616"/>
      <c r="E12" s="616"/>
      <c r="F12" s="617" t="s">
        <v>706</v>
      </c>
      <c r="G12" s="1045">
        <f>SUM(H4:H11)</f>
        <v>0</v>
      </c>
      <c r="H12" s="1045"/>
      <c r="I12" s="604"/>
      <c r="J12" s="503"/>
      <c r="K12" s="503"/>
      <c r="L12" s="503"/>
      <c r="M12" s="503"/>
      <c r="N12" s="503"/>
      <c r="O12" s="503"/>
      <c r="P12" s="503"/>
      <c r="Q12" s="503"/>
      <c r="R12" s="503"/>
      <c r="S12" s="503"/>
    </row>
    <row r="13" spans="1:249" s="532" customFormat="1" ht="12" customHeight="1">
      <c r="A13" s="600">
        <v>6</v>
      </c>
      <c r="B13" s="601" t="s">
        <v>705</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row>
    <row r="14" spans="1:249" s="503" customFormat="1" ht="20.25" customHeight="1">
      <c r="A14" s="605" t="s">
        <v>432</v>
      </c>
      <c r="B14" s="601" t="s">
        <v>377</v>
      </c>
      <c r="C14" s="600"/>
      <c r="D14" s="600"/>
      <c r="E14" s="600"/>
      <c r="F14" s="618"/>
      <c r="G14" s="619"/>
      <c r="H14" s="619"/>
      <c r="I14" s="604"/>
    </row>
    <row r="15" spans="1:249"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row>
    <row r="16" spans="1:249"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row>
    <row r="17" spans="1:249" s="503" customFormat="1" ht="36">
      <c r="A17" s="606">
        <f>A16+1</f>
        <v>3</v>
      </c>
      <c r="B17" s="830" t="s">
        <v>511</v>
      </c>
      <c r="C17" s="831"/>
      <c r="D17" s="831"/>
      <c r="E17" s="832" t="s">
        <v>364</v>
      </c>
      <c r="F17" s="833">
        <v>4</v>
      </c>
      <c r="G17" s="834"/>
      <c r="H17" s="888">
        <f>F17*G17</f>
        <v>0</v>
      </c>
      <c r="I17" s="604"/>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row>
    <row r="18" spans="1:249"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row>
    <row r="19" spans="1:249"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row>
    <row r="20" spans="1:249" s="537" customFormat="1" ht="13" thickBot="1">
      <c r="A20" s="620"/>
      <c r="B20" s="620"/>
      <c r="C20" s="620"/>
      <c r="D20" s="620"/>
      <c r="E20" s="620"/>
      <c r="F20" s="621" t="s">
        <v>707</v>
      </c>
      <c r="G20" s="1028">
        <f>SUM(H15:H19)</f>
        <v>0</v>
      </c>
      <c r="H20" s="1046"/>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row>
    <row r="21" spans="1:249" ht="20.25" customHeight="1" thickBot="1">
      <c r="A21" s="583"/>
      <c r="B21" s="1035" t="s">
        <v>708</v>
      </c>
      <c r="C21" s="1047"/>
      <c r="D21" s="1047"/>
      <c r="E21" s="1047"/>
      <c r="F21" s="1048"/>
      <c r="G21" s="1038">
        <f>G20+G12</f>
        <v>0</v>
      </c>
      <c r="H21" s="1039"/>
    </row>
    <row r="22" spans="1:249" ht="24.75" customHeight="1">
      <c r="C22" s="515"/>
    </row>
    <row r="23" spans="1:249">
      <c r="C23" s="515"/>
    </row>
    <row r="24" spans="1:249">
      <c r="C24" s="515"/>
    </row>
    <row r="25" spans="1:249">
      <c r="C25" s="521"/>
    </row>
    <row r="26" spans="1:249">
      <c r="C26" s="622"/>
    </row>
    <row r="27" spans="1:249">
      <c r="C27" s="506"/>
    </row>
    <row r="28" spans="1:249">
      <c r="C28" s="506"/>
    </row>
    <row r="29" spans="1:249">
      <c r="C29" s="515"/>
    </row>
    <row r="30" spans="1:249">
      <c r="C30" s="521"/>
    </row>
    <row r="31" spans="1:249">
      <c r="C31" s="622"/>
    </row>
    <row r="32" spans="1:249">
      <c r="C32" s="506"/>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row>
    <row r="33" spans="1:8" s="544" customFormat="1">
      <c r="A33" s="539"/>
      <c r="B33" s="540"/>
      <c r="C33" s="506"/>
      <c r="D33" s="541"/>
      <c r="E33" s="541"/>
      <c r="F33" s="542"/>
      <c r="G33" s="543"/>
      <c r="H33" s="543"/>
    </row>
    <row r="34" spans="1:8" s="544" customFormat="1">
      <c r="A34" s="539"/>
      <c r="B34" s="540"/>
      <c r="C34" s="515"/>
      <c r="D34" s="541"/>
      <c r="E34" s="541"/>
      <c r="F34" s="542"/>
      <c r="G34" s="543"/>
      <c r="H34" s="543"/>
    </row>
    <row r="35" spans="1:8" s="544" customFormat="1">
      <c r="A35" s="539"/>
      <c r="B35" s="540"/>
      <c r="C35" s="515"/>
      <c r="D35" s="541"/>
      <c r="E35" s="541"/>
      <c r="F35" s="542"/>
      <c r="G35" s="543"/>
      <c r="H35" s="543"/>
    </row>
    <row r="36" spans="1:8" s="544" customFormat="1">
      <c r="A36" s="539"/>
      <c r="B36" s="540"/>
      <c r="C36" s="515"/>
      <c r="D36" s="541"/>
      <c r="E36" s="541"/>
      <c r="F36" s="542"/>
      <c r="G36" s="543"/>
      <c r="H36" s="543"/>
    </row>
    <row r="37" spans="1:8" s="544" customFormat="1">
      <c r="A37" s="539"/>
      <c r="B37" s="540"/>
      <c r="C37" s="515"/>
      <c r="D37" s="541"/>
      <c r="E37" s="541"/>
      <c r="F37" s="542"/>
      <c r="G37" s="543"/>
      <c r="H37" s="543"/>
    </row>
    <row r="38" spans="1:8" s="544" customFormat="1">
      <c r="A38" s="539"/>
      <c r="B38" s="540"/>
      <c r="C38" s="515"/>
      <c r="D38" s="541"/>
      <c r="E38" s="541"/>
      <c r="F38" s="542"/>
      <c r="G38" s="543"/>
      <c r="H38" s="543"/>
    </row>
    <row r="39" spans="1:8" s="544" customFormat="1">
      <c r="A39" s="539"/>
      <c r="B39" s="540"/>
      <c r="C39" s="515"/>
      <c r="D39" s="541"/>
      <c r="E39" s="541"/>
      <c r="F39" s="542"/>
      <c r="G39" s="543"/>
      <c r="H39" s="543"/>
    </row>
    <row r="40" spans="1:8" s="544" customFormat="1">
      <c r="A40" s="539"/>
      <c r="B40" s="540"/>
      <c r="C40" s="515"/>
      <c r="D40" s="541"/>
      <c r="E40" s="541"/>
      <c r="F40" s="542"/>
      <c r="G40" s="543"/>
      <c r="H40" s="543"/>
    </row>
    <row r="41" spans="1:8" s="544" customFormat="1">
      <c r="A41" s="539"/>
      <c r="B41" s="540"/>
      <c r="C41" s="515"/>
      <c r="D41" s="541"/>
      <c r="E41" s="541"/>
      <c r="F41" s="542"/>
      <c r="G41" s="543"/>
      <c r="H41" s="543"/>
    </row>
    <row r="42" spans="1:8" s="544" customFormat="1">
      <c r="A42" s="539"/>
      <c r="B42" s="540"/>
      <c r="C42" s="515"/>
      <c r="D42" s="541"/>
      <c r="E42" s="541"/>
      <c r="F42" s="542"/>
      <c r="G42" s="543"/>
      <c r="H42" s="543"/>
    </row>
    <row r="43" spans="1:8" s="544" customFormat="1">
      <c r="A43" s="539"/>
      <c r="B43" s="540"/>
      <c r="C43" s="515"/>
      <c r="D43" s="541"/>
      <c r="E43" s="541"/>
      <c r="F43" s="542"/>
      <c r="G43" s="543"/>
      <c r="H43" s="543"/>
    </row>
    <row r="44" spans="1:8" s="544" customFormat="1">
      <c r="A44" s="539"/>
      <c r="B44" s="540"/>
      <c r="C44" s="515"/>
      <c r="D44" s="541"/>
      <c r="E44" s="541"/>
      <c r="F44" s="542"/>
      <c r="G44" s="543"/>
      <c r="H44" s="543"/>
    </row>
    <row r="45" spans="1:8" s="544" customFormat="1">
      <c r="A45" s="539"/>
      <c r="B45" s="540"/>
      <c r="C45" s="515"/>
      <c r="D45" s="541"/>
      <c r="E45" s="541"/>
      <c r="F45" s="542"/>
      <c r="G45" s="543"/>
      <c r="H45" s="543"/>
    </row>
    <row r="46" spans="1:8" s="544" customFormat="1">
      <c r="A46" s="539"/>
      <c r="B46" s="540"/>
      <c r="C46" s="515"/>
      <c r="D46" s="541"/>
      <c r="E46" s="541"/>
      <c r="F46" s="542"/>
      <c r="G46" s="543"/>
      <c r="H46" s="543"/>
    </row>
    <row r="47" spans="1:8" s="544" customFormat="1">
      <c r="A47" s="539"/>
      <c r="B47" s="540"/>
      <c r="C47" s="515"/>
      <c r="D47" s="541"/>
      <c r="E47" s="541"/>
      <c r="F47" s="542"/>
      <c r="G47" s="543"/>
      <c r="H47" s="543"/>
    </row>
    <row r="48" spans="1:8" s="544" customFormat="1">
      <c r="A48" s="539"/>
      <c r="B48" s="540"/>
      <c r="C48" s="515"/>
      <c r="D48" s="541"/>
      <c r="E48" s="541"/>
      <c r="F48" s="542"/>
      <c r="G48" s="543"/>
      <c r="H48" s="543"/>
    </row>
    <row r="49" spans="1:249" s="544" customFormat="1">
      <c r="A49" s="539"/>
      <c r="B49" s="540"/>
      <c r="C49" s="515"/>
      <c r="D49" s="541"/>
      <c r="E49" s="541"/>
      <c r="F49" s="542"/>
      <c r="G49" s="543"/>
      <c r="H49" s="543"/>
    </row>
    <row r="50" spans="1:249" s="544" customFormat="1">
      <c r="A50" s="539"/>
      <c r="B50" s="540"/>
      <c r="C50" s="515"/>
      <c r="D50" s="541"/>
      <c r="E50" s="541"/>
      <c r="F50" s="542"/>
      <c r="G50" s="543"/>
      <c r="H50" s="543"/>
    </row>
    <row r="51" spans="1:249" s="544" customFormat="1">
      <c r="A51" s="539"/>
      <c r="B51" s="540"/>
      <c r="C51" s="515"/>
      <c r="D51" s="541"/>
      <c r="E51" s="541"/>
      <c r="F51" s="542"/>
      <c r="G51" s="543"/>
      <c r="H51" s="543"/>
    </row>
    <row r="52" spans="1:249" s="544" customFormat="1">
      <c r="A52" s="539"/>
      <c r="B52" s="540"/>
      <c r="C52" s="515"/>
      <c r="D52" s="541"/>
      <c r="E52" s="541"/>
      <c r="F52" s="542"/>
      <c r="G52" s="543"/>
      <c r="H52" s="543"/>
    </row>
    <row r="53" spans="1:249" s="544" customFormat="1">
      <c r="A53" s="539"/>
      <c r="B53" s="540"/>
      <c r="C53" s="561"/>
      <c r="D53" s="541"/>
      <c r="E53" s="541"/>
      <c r="F53" s="542"/>
      <c r="G53" s="543"/>
      <c r="H53" s="543"/>
    </row>
    <row r="54" spans="1:249" s="544" customFormat="1">
      <c r="A54" s="539"/>
      <c r="B54" s="540"/>
      <c r="C54" s="622"/>
      <c r="D54" s="541"/>
      <c r="E54" s="541"/>
      <c r="F54" s="542"/>
      <c r="G54" s="543"/>
      <c r="H54" s="543"/>
    </row>
    <row r="55" spans="1:249" s="544" customFormat="1">
      <c r="A55" s="539"/>
      <c r="B55" s="540"/>
      <c r="C55" s="521"/>
      <c r="D55" s="541"/>
      <c r="E55" s="541"/>
      <c r="F55" s="542"/>
      <c r="G55" s="543"/>
      <c r="H55" s="543"/>
    </row>
    <row r="56" spans="1:249" s="544" customFormat="1">
      <c r="A56" s="539"/>
      <c r="B56" s="540"/>
      <c r="C56" s="622"/>
      <c r="D56" s="541"/>
      <c r="E56" s="541"/>
      <c r="F56" s="542"/>
      <c r="G56" s="543"/>
      <c r="H56" s="543"/>
    </row>
    <row r="57" spans="1:249" s="544" customFormat="1">
      <c r="A57" s="539"/>
      <c r="B57" s="540"/>
      <c r="C57" s="521"/>
      <c r="D57" s="541"/>
      <c r="E57" s="541"/>
      <c r="F57" s="542"/>
      <c r="G57" s="543"/>
      <c r="H57" s="543"/>
    </row>
    <row r="58" spans="1:249"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row>
  </sheetData>
  <customSheetViews>
    <customSheetView guid="{D18DB499-0579-FF4A-9B8B-3F60D92FC7BB}" scale="150" showPageBreaks="1" zeroValues="0" printArea="1" view="pageBreakPreview">
      <selection activeCell="B4" sqref="B4"/>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117" priority="8" stopIfTrue="1" operator="equal">
      <formula>0</formula>
    </cfRule>
  </conditionalFormatting>
  <conditionalFormatting sqref="F8">
    <cfRule type="cellIs" dxfId="116" priority="7" stopIfTrue="1" operator="equal">
      <formula>0</formula>
    </cfRule>
  </conditionalFormatting>
  <conditionalFormatting sqref="F9">
    <cfRule type="cellIs" dxfId="115" priority="6" stopIfTrue="1" operator="equal">
      <formula>0</formula>
    </cfRule>
  </conditionalFormatting>
  <conditionalFormatting sqref="F10">
    <cfRule type="cellIs" dxfId="114" priority="5" stopIfTrue="1" operator="equal">
      <formula>0</formula>
    </cfRule>
  </conditionalFormatting>
  <conditionalFormatting sqref="F5">
    <cfRule type="cellIs" dxfId="113" priority="4" stopIfTrue="1" operator="equal">
      <formula>0</formula>
    </cfRule>
  </conditionalFormatting>
  <conditionalFormatting sqref="F6">
    <cfRule type="cellIs" dxfId="112" priority="3" stopIfTrue="1" operator="equal">
      <formula>0</formula>
    </cfRule>
  </conditionalFormatting>
  <conditionalFormatting sqref="F11">
    <cfRule type="cellIs" dxfId="111" priority="2" stopIfTrue="1" operator="equal">
      <formula>0</formula>
    </cfRule>
  </conditionalFormatting>
  <conditionalFormatting sqref="F11">
    <cfRule type="cellIs" dxfId="110"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L58"/>
  <sheetViews>
    <sheetView showZeros="0" view="pageBreakPreview" topLeftCell="A11"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16384" width="9.1640625" style="523"/>
  </cols>
  <sheetData>
    <row r="1" spans="1:246" s="496" customFormat="1" ht="24">
      <c r="A1" s="595" t="s">
        <v>343</v>
      </c>
      <c r="B1" s="595" t="s">
        <v>344</v>
      </c>
      <c r="C1" s="596" t="s">
        <v>73</v>
      </c>
      <c r="D1" s="596" t="s">
        <v>72</v>
      </c>
      <c r="E1" s="595" t="s">
        <v>345</v>
      </c>
      <c r="F1" s="597" t="s">
        <v>346</v>
      </c>
      <c r="G1" s="598" t="s">
        <v>347</v>
      </c>
      <c r="H1" s="598" t="s">
        <v>348</v>
      </c>
      <c r="I1" s="599"/>
    </row>
    <row r="2" spans="1:246" s="503" customFormat="1" ht="20.25" customHeight="1">
      <c r="A2" s="600">
        <v>7</v>
      </c>
      <c r="B2" s="601" t="s">
        <v>709</v>
      </c>
      <c r="C2" s="600"/>
      <c r="D2" s="600"/>
      <c r="E2" s="600"/>
      <c r="F2" s="602"/>
      <c r="G2" s="603"/>
      <c r="H2" s="603"/>
      <c r="I2" s="604"/>
    </row>
    <row r="3" spans="1:246" s="503" customFormat="1" ht="20.25" customHeight="1">
      <c r="A3" s="605" t="s">
        <v>438</v>
      </c>
      <c r="B3" s="601" t="s">
        <v>351</v>
      </c>
      <c r="C3" s="600"/>
      <c r="D3" s="600"/>
      <c r="E3" s="600"/>
      <c r="F3" s="602"/>
      <c r="G3" s="603"/>
      <c r="H3" s="603"/>
      <c r="I3" s="604"/>
    </row>
    <row r="4" spans="1:246" s="612" customFormat="1" ht="192">
      <c r="A4" s="606">
        <f>1</f>
        <v>1</v>
      </c>
      <c r="B4" s="830" t="s">
        <v>935</v>
      </c>
      <c r="C4" s="838"/>
      <c r="D4" s="839"/>
      <c r="E4" s="832"/>
      <c r="F4" s="833"/>
      <c r="G4" s="834"/>
      <c r="H4" s="835">
        <f t="shared" ref="H4:H11" si="0">F4*G4</f>
        <v>0</v>
      </c>
      <c r="I4" s="611"/>
    </row>
    <row r="5" spans="1:246" s="612" customFormat="1" ht="284">
      <c r="A5" s="606"/>
      <c r="B5" s="830" t="s">
        <v>936</v>
      </c>
      <c r="C5" s="839" t="s">
        <v>353</v>
      </c>
      <c r="D5" s="839" t="s">
        <v>353</v>
      </c>
      <c r="E5" s="832" t="s">
        <v>0</v>
      </c>
      <c r="F5" s="836">
        <v>1</v>
      </c>
      <c r="G5" s="834"/>
      <c r="H5" s="888">
        <f t="shared" si="0"/>
        <v>0</v>
      </c>
      <c r="I5" s="611"/>
    </row>
    <row r="6" spans="1:246" s="612" customFormat="1" ht="36">
      <c r="A6" s="606">
        <f>A4+1</f>
        <v>2</v>
      </c>
      <c r="B6" s="607" t="s">
        <v>497</v>
      </c>
      <c r="C6" s="614" t="s">
        <v>71</v>
      </c>
      <c r="D6" s="614" t="s">
        <v>71</v>
      </c>
      <c r="E6" s="608" t="s">
        <v>0</v>
      </c>
      <c r="F6" s="613">
        <v>1</v>
      </c>
      <c r="G6" s="610"/>
      <c r="H6" s="887">
        <f t="shared" si="0"/>
        <v>0</v>
      </c>
      <c r="I6" s="611"/>
    </row>
    <row r="7" spans="1:246" s="612" customFormat="1" ht="180">
      <c r="A7" s="606">
        <f>A6+1</f>
        <v>3</v>
      </c>
      <c r="B7" s="830" t="s">
        <v>499</v>
      </c>
      <c r="C7" s="832"/>
      <c r="D7" s="832"/>
      <c r="E7" s="832" t="s">
        <v>0</v>
      </c>
      <c r="F7" s="836">
        <v>1</v>
      </c>
      <c r="G7" s="834"/>
      <c r="H7" s="888">
        <f t="shared" si="0"/>
        <v>0</v>
      </c>
      <c r="I7" s="611"/>
    </row>
    <row r="8" spans="1:246" s="612" customFormat="1" ht="72">
      <c r="A8" s="606">
        <f>A7+1</f>
        <v>4</v>
      </c>
      <c r="B8" s="830" t="s">
        <v>500</v>
      </c>
      <c r="C8" s="832"/>
      <c r="D8" s="832"/>
      <c r="E8" s="832" t="s">
        <v>0</v>
      </c>
      <c r="F8" s="836">
        <v>1</v>
      </c>
      <c r="G8" s="834"/>
      <c r="H8" s="888">
        <f t="shared" si="0"/>
        <v>0</v>
      </c>
      <c r="I8" s="611"/>
    </row>
    <row r="9" spans="1:246" s="612" customFormat="1" ht="84">
      <c r="A9" s="606">
        <f>A8+1</f>
        <v>5</v>
      </c>
      <c r="B9" s="830" t="s">
        <v>501</v>
      </c>
      <c r="C9" s="832"/>
      <c r="D9" s="832"/>
      <c r="E9" s="832" t="s">
        <v>0</v>
      </c>
      <c r="F9" s="836">
        <v>1</v>
      </c>
      <c r="G9" s="834"/>
      <c r="H9" s="888">
        <f t="shared" si="0"/>
        <v>0</v>
      </c>
      <c r="I9" s="611"/>
    </row>
    <row r="10" spans="1:246" s="612" customFormat="1" ht="96">
      <c r="A10" s="606">
        <f>A9+1</f>
        <v>6</v>
      </c>
      <c r="B10" s="830" t="s">
        <v>502</v>
      </c>
      <c r="C10" s="832"/>
      <c r="D10" s="832"/>
      <c r="E10" s="832" t="s">
        <v>0</v>
      </c>
      <c r="F10" s="836">
        <v>1</v>
      </c>
      <c r="G10" s="834"/>
      <c r="H10" s="888">
        <f t="shared" si="0"/>
        <v>0</v>
      </c>
      <c r="I10" s="611"/>
    </row>
    <row r="11" spans="1:246" s="496" customFormat="1" ht="56.25" customHeight="1">
      <c r="A11" s="606">
        <v>7</v>
      </c>
      <c r="B11" s="830" t="s">
        <v>82</v>
      </c>
      <c r="C11" s="831"/>
      <c r="D11" s="831"/>
      <c r="E11" s="832" t="s">
        <v>366</v>
      </c>
      <c r="F11" s="836">
        <v>25</v>
      </c>
      <c r="G11" s="834"/>
      <c r="H11" s="888">
        <f t="shared" si="0"/>
        <v>0</v>
      </c>
      <c r="I11" s="615"/>
    </row>
    <row r="12" spans="1:246" ht="20.25" customHeight="1">
      <c r="A12" s="616"/>
      <c r="B12" s="616"/>
      <c r="C12" s="616"/>
      <c r="D12" s="616"/>
      <c r="E12" s="616"/>
      <c r="F12" s="617" t="s">
        <v>710</v>
      </c>
      <c r="G12" s="1045">
        <f>SUM(H4:H11)</f>
        <v>0</v>
      </c>
      <c r="H12" s="1045"/>
      <c r="I12" s="604"/>
      <c r="J12" s="503"/>
      <c r="K12" s="503"/>
      <c r="L12" s="503"/>
      <c r="M12" s="503"/>
      <c r="N12" s="503"/>
      <c r="O12" s="503"/>
      <c r="P12" s="503"/>
    </row>
    <row r="13" spans="1:246" s="532" customFormat="1" ht="12" customHeight="1">
      <c r="A13" s="600">
        <v>7</v>
      </c>
      <c r="B13" s="601" t="s">
        <v>709</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row>
    <row r="14" spans="1:246" s="503" customFormat="1" ht="20.25" customHeight="1">
      <c r="A14" s="605" t="s">
        <v>441</v>
      </c>
      <c r="B14" s="601" t="s">
        <v>377</v>
      </c>
      <c r="C14" s="600"/>
      <c r="D14" s="600"/>
      <c r="E14" s="600"/>
      <c r="F14" s="618"/>
      <c r="G14" s="619"/>
      <c r="H14" s="619"/>
      <c r="I14" s="604"/>
    </row>
    <row r="15" spans="1:246" ht="36">
      <c r="A15" s="606">
        <f>1</f>
        <v>1</v>
      </c>
      <c r="B15" s="607" t="s">
        <v>509</v>
      </c>
      <c r="C15" s="614" t="s">
        <v>71</v>
      </c>
      <c r="D15" s="614" t="s">
        <v>71</v>
      </c>
      <c r="E15" s="608" t="s">
        <v>364</v>
      </c>
      <c r="F15" s="609">
        <v>1</v>
      </c>
      <c r="G15" s="610"/>
      <c r="H15" s="887">
        <f>F15*G15</f>
        <v>0</v>
      </c>
      <c r="I15" s="604"/>
      <c r="J15" s="503"/>
      <c r="K15" s="503"/>
      <c r="L15" s="503"/>
      <c r="M15" s="503"/>
      <c r="N15" s="503"/>
      <c r="O15" s="503"/>
      <c r="P15" s="503"/>
    </row>
    <row r="16" spans="1:246"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row>
    <row r="17" spans="1:246" s="503" customFormat="1" ht="36">
      <c r="A17" s="606">
        <f>A16+1</f>
        <v>3</v>
      </c>
      <c r="B17" s="830" t="s">
        <v>511</v>
      </c>
      <c r="C17" s="831"/>
      <c r="D17" s="831"/>
      <c r="E17" s="832" t="s">
        <v>364</v>
      </c>
      <c r="F17" s="833">
        <v>2</v>
      </c>
      <c r="G17" s="834"/>
      <c r="H17" s="888">
        <f>F17*G17</f>
        <v>0</v>
      </c>
      <c r="I17" s="604"/>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row>
    <row r="18" spans="1:246" ht="36">
      <c r="A18" s="606">
        <f>A17+1</f>
        <v>4</v>
      </c>
      <c r="B18" s="830" t="s">
        <v>513</v>
      </c>
      <c r="C18" s="831"/>
      <c r="D18" s="831"/>
      <c r="E18" s="832" t="s">
        <v>364</v>
      </c>
      <c r="F18" s="833">
        <v>1</v>
      </c>
      <c r="G18" s="834"/>
      <c r="H18" s="888">
        <f>F18*G18</f>
        <v>0</v>
      </c>
      <c r="I18" s="604"/>
      <c r="J18" s="503"/>
      <c r="K18" s="503"/>
      <c r="L18" s="503"/>
      <c r="M18" s="503"/>
      <c r="N18" s="503"/>
      <c r="O18" s="503"/>
      <c r="P18" s="503"/>
    </row>
    <row r="19" spans="1:246" ht="48">
      <c r="A19" s="606">
        <f>A18+1</f>
        <v>5</v>
      </c>
      <c r="B19" s="830" t="s">
        <v>514</v>
      </c>
      <c r="C19" s="831"/>
      <c r="D19" s="831"/>
      <c r="E19" s="832" t="s">
        <v>364</v>
      </c>
      <c r="F19" s="836">
        <v>1</v>
      </c>
      <c r="G19" s="837"/>
      <c r="H19" s="888">
        <f>F19*G19</f>
        <v>0</v>
      </c>
      <c r="I19" s="611"/>
      <c r="J19" s="612"/>
      <c r="K19" s="612"/>
      <c r="L19" s="612"/>
      <c r="M19" s="612"/>
      <c r="N19" s="612"/>
      <c r="O19" s="612"/>
      <c r="P19" s="612"/>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row>
    <row r="20" spans="1:246" s="537" customFormat="1" ht="13" thickBot="1">
      <c r="A20" s="620"/>
      <c r="B20" s="620"/>
      <c r="C20" s="620"/>
      <c r="D20" s="620"/>
      <c r="E20" s="620"/>
      <c r="F20" s="621" t="s">
        <v>711</v>
      </c>
      <c r="G20" s="1028">
        <f>SUM(H15:H19)</f>
        <v>0</v>
      </c>
      <c r="H20" s="1046"/>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row>
    <row r="21" spans="1:246" ht="20.25" customHeight="1" thickBot="1">
      <c r="A21" s="583"/>
      <c r="B21" s="1035" t="s">
        <v>712</v>
      </c>
      <c r="C21" s="1047"/>
      <c r="D21" s="1047"/>
      <c r="E21" s="1047"/>
      <c r="F21" s="1048"/>
      <c r="G21" s="1038">
        <f>G20+G12</f>
        <v>0</v>
      </c>
      <c r="H21" s="1039"/>
    </row>
    <row r="22" spans="1:246" ht="24.75" customHeight="1">
      <c r="C22" s="515"/>
    </row>
    <row r="23" spans="1:246">
      <c r="C23" s="515"/>
    </row>
    <row r="24" spans="1:246">
      <c r="C24" s="515"/>
    </row>
    <row r="25" spans="1:246">
      <c r="C25" s="521"/>
    </row>
    <row r="26" spans="1:246">
      <c r="C26" s="622"/>
    </row>
    <row r="27" spans="1:246">
      <c r="C27" s="506"/>
    </row>
    <row r="28" spans="1:246">
      <c r="C28" s="506"/>
    </row>
    <row r="29" spans="1:246">
      <c r="C29" s="515"/>
    </row>
    <row r="30" spans="1:246">
      <c r="C30" s="521"/>
    </row>
    <row r="31" spans="1:246">
      <c r="C31" s="622"/>
    </row>
    <row r="32" spans="1:246">
      <c r="C32" s="506"/>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row>
    <row r="33" spans="1:8" s="544" customFormat="1">
      <c r="A33" s="539"/>
      <c r="B33" s="540"/>
      <c r="C33" s="506"/>
      <c r="D33" s="541"/>
      <c r="E33" s="541"/>
      <c r="F33" s="542"/>
      <c r="G33" s="543"/>
      <c r="H33" s="543"/>
    </row>
    <row r="34" spans="1:8" s="544" customFormat="1">
      <c r="A34" s="539"/>
      <c r="B34" s="540"/>
      <c r="C34" s="515"/>
      <c r="D34" s="541"/>
      <c r="E34" s="541"/>
      <c r="F34" s="542"/>
      <c r="G34" s="543"/>
      <c r="H34" s="543"/>
    </row>
    <row r="35" spans="1:8" s="544" customFormat="1">
      <c r="A35" s="539"/>
      <c r="B35" s="540"/>
      <c r="C35" s="515"/>
      <c r="D35" s="541"/>
      <c r="E35" s="541"/>
      <c r="F35" s="542"/>
      <c r="G35" s="543"/>
      <c r="H35" s="543"/>
    </row>
    <row r="36" spans="1:8" s="544" customFormat="1">
      <c r="A36" s="539"/>
      <c r="B36" s="540"/>
      <c r="C36" s="515"/>
      <c r="D36" s="541"/>
      <c r="E36" s="541"/>
      <c r="F36" s="542"/>
      <c r="G36" s="543"/>
      <c r="H36" s="543"/>
    </row>
    <row r="37" spans="1:8" s="544" customFormat="1">
      <c r="A37" s="539"/>
      <c r="B37" s="540"/>
      <c r="C37" s="515"/>
      <c r="D37" s="541"/>
      <c r="E37" s="541"/>
      <c r="F37" s="542"/>
      <c r="G37" s="543"/>
      <c r="H37" s="543"/>
    </row>
    <row r="38" spans="1:8" s="544" customFormat="1">
      <c r="A38" s="539"/>
      <c r="B38" s="540"/>
      <c r="C38" s="515"/>
      <c r="D38" s="541"/>
      <c r="E38" s="541"/>
      <c r="F38" s="542"/>
      <c r="G38" s="543"/>
      <c r="H38" s="543"/>
    </row>
    <row r="39" spans="1:8" s="544" customFormat="1">
      <c r="A39" s="539"/>
      <c r="B39" s="540"/>
      <c r="C39" s="515"/>
      <c r="D39" s="541"/>
      <c r="E39" s="541"/>
      <c r="F39" s="542"/>
      <c r="G39" s="543"/>
      <c r="H39" s="543"/>
    </row>
    <row r="40" spans="1:8" s="544" customFormat="1">
      <c r="A40" s="539"/>
      <c r="B40" s="540"/>
      <c r="C40" s="515"/>
      <c r="D40" s="541"/>
      <c r="E40" s="541"/>
      <c r="F40" s="542"/>
      <c r="G40" s="543"/>
      <c r="H40" s="543"/>
    </row>
    <row r="41" spans="1:8" s="544" customFormat="1">
      <c r="A41" s="539"/>
      <c r="B41" s="540"/>
      <c r="C41" s="515"/>
      <c r="D41" s="541"/>
      <c r="E41" s="541"/>
      <c r="F41" s="542"/>
      <c r="G41" s="543"/>
      <c r="H41" s="543"/>
    </row>
    <row r="42" spans="1:8" s="544" customFormat="1">
      <c r="A42" s="539"/>
      <c r="B42" s="540"/>
      <c r="C42" s="515"/>
      <c r="D42" s="541"/>
      <c r="E42" s="541"/>
      <c r="F42" s="542"/>
      <c r="G42" s="543"/>
      <c r="H42" s="543"/>
    </row>
    <row r="43" spans="1:8" s="544" customFormat="1">
      <c r="A43" s="539"/>
      <c r="B43" s="540"/>
      <c r="C43" s="515"/>
      <c r="D43" s="541"/>
      <c r="E43" s="541"/>
      <c r="F43" s="542"/>
      <c r="G43" s="543"/>
      <c r="H43" s="543"/>
    </row>
    <row r="44" spans="1:8" s="544" customFormat="1">
      <c r="A44" s="539"/>
      <c r="B44" s="540"/>
      <c r="C44" s="515"/>
      <c r="D44" s="541"/>
      <c r="E44" s="541"/>
      <c r="F44" s="542"/>
      <c r="G44" s="543"/>
      <c r="H44" s="543"/>
    </row>
    <row r="45" spans="1:8" s="544" customFormat="1">
      <c r="A45" s="539"/>
      <c r="B45" s="540"/>
      <c r="C45" s="515"/>
      <c r="D45" s="541"/>
      <c r="E45" s="541"/>
      <c r="F45" s="542"/>
      <c r="G45" s="543"/>
      <c r="H45" s="543"/>
    </row>
    <row r="46" spans="1:8" s="544" customFormat="1">
      <c r="A46" s="539"/>
      <c r="B46" s="540"/>
      <c r="C46" s="515"/>
      <c r="D46" s="541"/>
      <c r="E46" s="541"/>
      <c r="F46" s="542"/>
      <c r="G46" s="543"/>
      <c r="H46" s="543"/>
    </row>
    <row r="47" spans="1:8" s="544" customFormat="1">
      <c r="A47" s="539"/>
      <c r="B47" s="540"/>
      <c r="C47" s="515"/>
      <c r="D47" s="541"/>
      <c r="E47" s="541"/>
      <c r="F47" s="542"/>
      <c r="G47" s="543"/>
      <c r="H47" s="543"/>
    </row>
    <row r="48" spans="1:8" s="544" customFormat="1">
      <c r="A48" s="539"/>
      <c r="B48" s="540"/>
      <c r="C48" s="515"/>
      <c r="D48" s="541"/>
      <c r="E48" s="541"/>
      <c r="F48" s="542"/>
      <c r="G48" s="543"/>
      <c r="H48" s="543"/>
    </row>
    <row r="49" spans="1:246" s="544" customFormat="1">
      <c r="A49" s="539"/>
      <c r="B49" s="540"/>
      <c r="C49" s="515"/>
      <c r="D49" s="541"/>
      <c r="E49" s="541"/>
      <c r="F49" s="542"/>
      <c r="G49" s="543"/>
      <c r="H49" s="543"/>
    </row>
    <row r="50" spans="1:246" s="544" customFormat="1">
      <c r="A50" s="539"/>
      <c r="B50" s="540"/>
      <c r="C50" s="515"/>
      <c r="D50" s="541"/>
      <c r="E50" s="541"/>
      <c r="F50" s="542"/>
      <c r="G50" s="543"/>
      <c r="H50" s="543"/>
    </row>
    <row r="51" spans="1:246" s="544" customFormat="1">
      <c r="A51" s="539"/>
      <c r="B51" s="540"/>
      <c r="C51" s="515"/>
      <c r="D51" s="541"/>
      <c r="E51" s="541"/>
      <c r="F51" s="542"/>
      <c r="G51" s="543"/>
      <c r="H51" s="543"/>
    </row>
    <row r="52" spans="1:246" s="544" customFormat="1">
      <c r="A52" s="539"/>
      <c r="B52" s="540"/>
      <c r="C52" s="515"/>
      <c r="D52" s="541"/>
      <c r="E52" s="541"/>
      <c r="F52" s="542"/>
      <c r="G52" s="543"/>
      <c r="H52" s="543"/>
    </row>
    <row r="53" spans="1:246" s="544" customFormat="1">
      <c r="A53" s="539"/>
      <c r="B53" s="540"/>
      <c r="C53" s="561"/>
      <c r="D53" s="541"/>
      <c r="E53" s="541"/>
      <c r="F53" s="542"/>
      <c r="G53" s="543"/>
      <c r="H53" s="543"/>
    </row>
    <row r="54" spans="1:246" s="544" customFormat="1">
      <c r="A54" s="539"/>
      <c r="B54" s="540"/>
      <c r="C54" s="622"/>
      <c r="D54" s="541"/>
      <c r="E54" s="541"/>
      <c r="F54" s="542"/>
      <c r="G54" s="543"/>
      <c r="H54" s="543"/>
    </row>
    <row r="55" spans="1:246" s="544" customFormat="1">
      <c r="A55" s="539"/>
      <c r="B55" s="540"/>
      <c r="C55" s="521"/>
      <c r="D55" s="541"/>
      <c r="E55" s="541"/>
      <c r="F55" s="542"/>
      <c r="G55" s="543"/>
      <c r="H55" s="543"/>
    </row>
    <row r="56" spans="1:246" s="544" customFormat="1">
      <c r="A56" s="539"/>
      <c r="B56" s="540"/>
      <c r="C56" s="622"/>
      <c r="D56" s="541"/>
      <c r="E56" s="541"/>
      <c r="F56" s="542"/>
      <c r="G56" s="543"/>
      <c r="H56" s="543"/>
    </row>
    <row r="57" spans="1:246" s="544" customFormat="1">
      <c r="A57" s="539"/>
      <c r="B57" s="540"/>
      <c r="C57" s="521"/>
      <c r="D57" s="541"/>
      <c r="E57" s="541"/>
      <c r="F57" s="542"/>
      <c r="G57" s="543"/>
      <c r="H57" s="543"/>
    </row>
    <row r="58" spans="1:246"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row>
  </sheetData>
  <customSheetViews>
    <customSheetView guid="{D18DB499-0579-FF4A-9B8B-3F60D92FC7BB}" scale="143" showPageBreaks="1" zeroValues="0" printArea="1" view="pageBreakPreview" topLeftCell="A22">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1">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1">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109" priority="8" stopIfTrue="1" operator="equal">
      <formula>0</formula>
    </cfRule>
  </conditionalFormatting>
  <conditionalFormatting sqref="F8">
    <cfRule type="cellIs" dxfId="108" priority="7" stopIfTrue="1" operator="equal">
      <formula>0</formula>
    </cfRule>
  </conditionalFormatting>
  <conditionalFormatting sqref="F9">
    <cfRule type="cellIs" dxfId="107" priority="6" stopIfTrue="1" operator="equal">
      <formula>0</formula>
    </cfRule>
  </conditionalFormatting>
  <conditionalFormatting sqref="F10">
    <cfRule type="cellIs" dxfId="106" priority="5" stopIfTrue="1" operator="equal">
      <formula>0</formula>
    </cfRule>
  </conditionalFormatting>
  <conditionalFormatting sqref="F5">
    <cfRule type="cellIs" dxfId="105" priority="4" stopIfTrue="1" operator="equal">
      <formula>0</formula>
    </cfRule>
  </conditionalFormatting>
  <conditionalFormatting sqref="F6">
    <cfRule type="cellIs" dxfId="104" priority="3" stopIfTrue="1" operator="equal">
      <formula>0</formula>
    </cfRule>
  </conditionalFormatting>
  <conditionalFormatting sqref="F11">
    <cfRule type="cellIs" dxfId="103" priority="2" stopIfTrue="1" operator="equal">
      <formula>0</formula>
    </cfRule>
  </conditionalFormatting>
  <conditionalFormatting sqref="F11">
    <cfRule type="cellIs" dxfId="102"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R58"/>
  <sheetViews>
    <sheetView showZeros="0" view="pageBreakPreview" topLeftCell="A10"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8</v>
      </c>
      <c r="B2" s="601" t="s">
        <v>713</v>
      </c>
      <c r="C2" s="600"/>
      <c r="D2" s="600"/>
      <c r="E2" s="600"/>
      <c r="F2" s="602"/>
      <c r="G2" s="603"/>
      <c r="H2" s="603"/>
      <c r="I2" s="604"/>
    </row>
    <row r="3" spans="1:252" s="503" customFormat="1" ht="20.25" customHeight="1">
      <c r="A3" s="605" t="s">
        <v>447</v>
      </c>
      <c r="B3" s="601" t="s">
        <v>351</v>
      </c>
      <c r="C3" s="600"/>
      <c r="D3" s="600"/>
      <c r="E3" s="600"/>
      <c r="F3" s="602"/>
      <c r="G3" s="603"/>
      <c r="H3" s="603"/>
      <c r="I3" s="604"/>
    </row>
    <row r="4" spans="1:252" s="612" customFormat="1" ht="192">
      <c r="A4" s="606">
        <f>1</f>
        <v>1</v>
      </c>
      <c r="B4" s="830" t="s">
        <v>935</v>
      </c>
      <c r="C4" s="838"/>
      <c r="D4" s="839"/>
      <c r="E4" s="832"/>
      <c r="F4" s="833"/>
      <c r="G4" s="834"/>
      <c r="H4" s="835">
        <f t="shared" ref="H4:H11" si="0">F4*G4</f>
        <v>0</v>
      </c>
      <c r="I4" s="611"/>
    </row>
    <row r="5" spans="1:252" s="612" customFormat="1" ht="284">
      <c r="A5" s="606"/>
      <c r="B5" s="830" t="s">
        <v>936</v>
      </c>
      <c r="C5" s="839" t="s">
        <v>353</v>
      </c>
      <c r="D5" s="839" t="s">
        <v>353</v>
      </c>
      <c r="E5" s="832" t="s">
        <v>0</v>
      </c>
      <c r="F5" s="836">
        <v>1</v>
      </c>
      <c r="G5" s="834"/>
      <c r="H5" s="888">
        <f t="shared" si="0"/>
        <v>0</v>
      </c>
      <c r="I5" s="611"/>
    </row>
    <row r="6" spans="1:252" s="612" customFormat="1" ht="36">
      <c r="A6" s="606">
        <f>A4+1</f>
        <v>2</v>
      </c>
      <c r="B6" s="607" t="s">
        <v>497</v>
      </c>
      <c r="C6" s="614" t="s">
        <v>71</v>
      </c>
      <c r="D6" s="614" t="s">
        <v>71</v>
      </c>
      <c r="E6" s="608" t="s">
        <v>0</v>
      </c>
      <c r="F6" s="613">
        <v>1</v>
      </c>
      <c r="G6" s="610"/>
      <c r="H6" s="887">
        <f t="shared" si="0"/>
        <v>0</v>
      </c>
      <c r="I6" s="518"/>
    </row>
    <row r="7" spans="1:252" s="612" customFormat="1" ht="180">
      <c r="A7" s="606">
        <f>A6+1</f>
        <v>3</v>
      </c>
      <c r="B7" s="830" t="s">
        <v>499</v>
      </c>
      <c r="C7" s="832"/>
      <c r="D7" s="832"/>
      <c r="E7" s="832" t="s">
        <v>0</v>
      </c>
      <c r="F7" s="836">
        <v>1</v>
      </c>
      <c r="G7" s="834"/>
      <c r="H7" s="888">
        <f t="shared" si="0"/>
        <v>0</v>
      </c>
      <c r="I7" s="518"/>
    </row>
    <row r="8" spans="1:252" s="612" customFormat="1" ht="72">
      <c r="A8" s="606">
        <f>A7+1</f>
        <v>4</v>
      </c>
      <c r="B8" s="830" t="s">
        <v>500</v>
      </c>
      <c r="C8" s="832"/>
      <c r="D8" s="832"/>
      <c r="E8" s="832" t="s">
        <v>0</v>
      </c>
      <c r="F8" s="836">
        <v>1</v>
      </c>
      <c r="G8" s="834"/>
      <c r="H8" s="888">
        <f t="shared" si="0"/>
        <v>0</v>
      </c>
      <c r="I8" s="518"/>
    </row>
    <row r="9" spans="1:252" s="612" customFormat="1" ht="84">
      <c r="A9" s="606">
        <f>A8+1</f>
        <v>5</v>
      </c>
      <c r="B9" s="830" t="s">
        <v>501</v>
      </c>
      <c r="C9" s="832"/>
      <c r="D9" s="832"/>
      <c r="E9" s="832" t="s">
        <v>0</v>
      </c>
      <c r="F9" s="836">
        <v>1</v>
      </c>
      <c r="G9" s="834"/>
      <c r="H9" s="888">
        <f t="shared" si="0"/>
        <v>0</v>
      </c>
      <c r="I9" s="518"/>
    </row>
    <row r="10" spans="1:252" s="612" customFormat="1" ht="96">
      <c r="A10" s="606">
        <f>A9+1</f>
        <v>6</v>
      </c>
      <c r="B10" s="830" t="s">
        <v>502</v>
      </c>
      <c r="C10" s="832"/>
      <c r="D10" s="832"/>
      <c r="E10" s="832" t="s">
        <v>0</v>
      </c>
      <c r="F10" s="836">
        <v>1</v>
      </c>
      <c r="G10" s="834"/>
      <c r="H10" s="888">
        <f t="shared" si="0"/>
        <v>0</v>
      </c>
      <c r="I10" s="518"/>
    </row>
    <row r="11" spans="1:252" s="496" customFormat="1" ht="56.25" customHeight="1">
      <c r="A11" s="606">
        <v>7</v>
      </c>
      <c r="B11" s="830" t="s">
        <v>82</v>
      </c>
      <c r="C11" s="831"/>
      <c r="D11" s="831"/>
      <c r="E11" s="832" t="s">
        <v>366</v>
      </c>
      <c r="F11" s="836">
        <v>40</v>
      </c>
      <c r="G11" s="834"/>
      <c r="H11" s="888">
        <f t="shared" si="0"/>
        <v>0</v>
      </c>
      <c r="I11" s="615"/>
    </row>
    <row r="12" spans="1:252" ht="20.25" customHeight="1">
      <c r="A12" s="616"/>
      <c r="B12" s="616"/>
      <c r="C12" s="616"/>
      <c r="D12" s="616"/>
      <c r="E12" s="616"/>
      <c r="F12" s="617" t="s">
        <v>714</v>
      </c>
      <c r="G12" s="1045">
        <f>SUM(H4:H11)</f>
        <v>0</v>
      </c>
      <c r="H12" s="1045"/>
      <c r="I12" s="604"/>
      <c r="J12" s="503"/>
      <c r="K12" s="503"/>
      <c r="L12" s="503"/>
      <c r="M12" s="503"/>
      <c r="N12" s="503"/>
      <c r="O12" s="503"/>
      <c r="P12" s="503"/>
      <c r="Q12" s="503"/>
      <c r="R12" s="503"/>
      <c r="S12" s="503"/>
      <c r="T12" s="503"/>
      <c r="U12" s="503"/>
      <c r="V12" s="503"/>
    </row>
    <row r="13" spans="1:252" s="532" customFormat="1" ht="12" customHeight="1">
      <c r="A13" s="600">
        <v>8</v>
      </c>
      <c r="B13" s="601" t="s">
        <v>713</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row>
    <row r="14" spans="1:252" s="503" customFormat="1" ht="20.25" customHeight="1">
      <c r="A14" s="605" t="s">
        <v>450</v>
      </c>
      <c r="B14" s="601" t="s">
        <v>377</v>
      </c>
      <c r="C14" s="600"/>
      <c r="D14" s="600"/>
      <c r="E14" s="600"/>
      <c r="F14" s="618"/>
      <c r="G14" s="619"/>
      <c r="H14" s="619"/>
      <c r="I14" s="604"/>
    </row>
    <row r="15" spans="1:252"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c r="T15" s="503"/>
      <c r="U15" s="503"/>
      <c r="V15" s="503"/>
    </row>
    <row r="16" spans="1:252"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36">
      <c r="A17" s="606">
        <f>A16+1</f>
        <v>3</v>
      </c>
      <c r="B17" s="830" t="s">
        <v>511</v>
      </c>
      <c r="C17" s="831"/>
      <c r="D17" s="831"/>
      <c r="E17" s="832" t="s">
        <v>364</v>
      </c>
      <c r="F17" s="833">
        <v>4</v>
      </c>
      <c r="G17" s="834"/>
      <c r="H17" s="888">
        <f>F17*G17</f>
        <v>0</v>
      </c>
      <c r="I17" s="604"/>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row>
    <row r="18" spans="1:252"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c r="T18" s="503"/>
      <c r="U18" s="503"/>
      <c r="V18" s="503"/>
    </row>
    <row r="19" spans="1:252"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612"/>
      <c r="U19" s="612"/>
      <c r="V19" s="612"/>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c r="IP19" s="537"/>
      <c r="IQ19" s="537"/>
      <c r="IR19" s="537"/>
    </row>
    <row r="20" spans="1:252" s="537" customFormat="1" ht="13" thickBot="1">
      <c r="A20" s="620"/>
      <c r="B20" s="620"/>
      <c r="C20" s="620"/>
      <c r="D20" s="620"/>
      <c r="E20" s="620"/>
      <c r="F20" s="621" t="s">
        <v>715</v>
      </c>
      <c r="G20" s="1028">
        <f>SUM(H15:H19)</f>
        <v>0</v>
      </c>
      <c r="H20" s="1046"/>
      <c r="I20" s="536"/>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row>
    <row r="21" spans="1:252" ht="20.25" customHeight="1" thickBot="1">
      <c r="A21" s="583"/>
      <c r="B21" s="1035" t="s">
        <v>716</v>
      </c>
      <c r="C21" s="1047"/>
      <c r="D21" s="1047"/>
      <c r="E21" s="1047"/>
      <c r="F21" s="1048"/>
      <c r="G21" s="1038">
        <f>G20+G12</f>
        <v>0</v>
      </c>
      <c r="H21" s="1039"/>
    </row>
    <row r="22" spans="1:252" ht="24.75" customHeight="1">
      <c r="C22" s="515"/>
    </row>
    <row r="23" spans="1:252">
      <c r="C23" s="515"/>
    </row>
    <row r="24" spans="1:252">
      <c r="C24" s="515"/>
    </row>
    <row r="25" spans="1:252">
      <c r="C25" s="521"/>
    </row>
    <row r="26" spans="1:252">
      <c r="C26" s="622"/>
    </row>
    <row r="27" spans="1:252">
      <c r="C27" s="506"/>
    </row>
    <row r="28" spans="1:252">
      <c r="C28" s="506"/>
    </row>
    <row r="29" spans="1:252">
      <c r="C29" s="515"/>
    </row>
    <row r="30" spans="1:252">
      <c r="C30" s="521"/>
    </row>
    <row r="31" spans="1:252">
      <c r="C31" s="622"/>
    </row>
    <row r="32" spans="1:252">
      <c r="C32" s="506"/>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c r="IP32" s="544"/>
      <c r="IQ32" s="544"/>
      <c r="IR32" s="544"/>
    </row>
    <row r="33" spans="1:10" s="544" customFormat="1">
      <c r="A33" s="539"/>
      <c r="B33" s="540"/>
      <c r="C33" s="506"/>
      <c r="D33" s="541"/>
      <c r="E33" s="541"/>
      <c r="F33" s="542"/>
      <c r="G33" s="543"/>
      <c r="H33" s="543"/>
      <c r="I33" s="523"/>
      <c r="J33" s="523"/>
    </row>
    <row r="34" spans="1:10" s="544" customFormat="1">
      <c r="A34" s="539"/>
      <c r="B34" s="540"/>
      <c r="C34" s="515"/>
      <c r="D34" s="541"/>
      <c r="E34" s="541"/>
      <c r="F34" s="542"/>
      <c r="G34" s="543"/>
      <c r="H34" s="543"/>
      <c r="I34" s="523"/>
      <c r="J34" s="523"/>
    </row>
    <row r="35" spans="1:10" s="544" customFormat="1">
      <c r="A35" s="539"/>
      <c r="B35" s="540"/>
      <c r="C35" s="515"/>
      <c r="D35" s="541"/>
      <c r="E35" s="541"/>
      <c r="F35" s="542"/>
      <c r="G35" s="543"/>
      <c r="H35" s="543"/>
      <c r="I35" s="523"/>
      <c r="J35" s="523"/>
    </row>
    <row r="36" spans="1:10" s="544" customFormat="1">
      <c r="A36" s="539"/>
      <c r="B36" s="540"/>
      <c r="C36" s="515"/>
      <c r="D36" s="541"/>
      <c r="E36" s="541"/>
      <c r="F36" s="542"/>
      <c r="G36" s="543"/>
      <c r="H36" s="543"/>
      <c r="I36" s="523"/>
      <c r="J36" s="523"/>
    </row>
    <row r="37" spans="1:10" s="544" customFormat="1">
      <c r="A37" s="539"/>
      <c r="B37" s="540"/>
      <c r="C37" s="515"/>
      <c r="D37" s="541"/>
      <c r="E37" s="541"/>
      <c r="F37" s="542"/>
      <c r="G37" s="543"/>
      <c r="H37" s="543"/>
      <c r="I37" s="523"/>
      <c r="J37" s="523"/>
    </row>
    <row r="38" spans="1:10" s="544" customFormat="1">
      <c r="A38" s="539"/>
      <c r="B38" s="540"/>
      <c r="C38" s="515"/>
      <c r="D38" s="541"/>
      <c r="E38" s="541"/>
      <c r="F38" s="542"/>
      <c r="G38" s="543"/>
      <c r="H38" s="543"/>
      <c r="I38" s="523"/>
      <c r="J38" s="523"/>
    </row>
    <row r="39" spans="1:10" s="544" customFormat="1">
      <c r="A39" s="539"/>
      <c r="B39" s="540"/>
      <c r="C39" s="515"/>
      <c r="D39" s="541"/>
      <c r="E39" s="541"/>
      <c r="F39" s="542"/>
      <c r="G39" s="543"/>
      <c r="H39" s="543"/>
      <c r="I39" s="523"/>
      <c r="J39" s="523"/>
    </row>
    <row r="40" spans="1:10" s="544" customFormat="1">
      <c r="A40" s="539"/>
      <c r="B40" s="540"/>
      <c r="C40" s="515"/>
      <c r="D40" s="541"/>
      <c r="E40" s="541"/>
      <c r="F40" s="542"/>
      <c r="G40" s="543"/>
      <c r="H40" s="543"/>
      <c r="I40" s="523"/>
      <c r="J40" s="523"/>
    </row>
    <row r="41" spans="1:10" s="544" customFormat="1">
      <c r="A41" s="539"/>
      <c r="B41" s="540"/>
      <c r="C41" s="515"/>
      <c r="D41" s="541"/>
      <c r="E41" s="541"/>
      <c r="F41" s="542"/>
      <c r="G41" s="543"/>
      <c r="H41" s="543"/>
      <c r="I41" s="523"/>
      <c r="J41" s="523"/>
    </row>
    <row r="42" spans="1:10" s="544" customFormat="1">
      <c r="A42" s="539"/>
      <c r="B42" s="540"/>
      <c r="C42" s="515"/>
      <c r="D42" s="541"/>
      <c r="E42" s="541"/>
      <c r="F42" s="542"/>
      <c r="G42" s="543"/>
      <c r="H42" s="543"/>
      <c r="I42" s="523"/>
      <c r="J42" s="523"/>
    </row>
    <row r="43" spans="1:10" s="544" customFormat="1">
      <c r="A43" s="539"/>
      <c r="B43" s="540"/>
      <c r="C43" s="515"/>
      <c r="D43" s="541"/>
      <c r="E43" s="541"/>
      <c r="F43" s="542"/>
      <c r="G43" s="543"/>
      <c r="H43" s="543"/>
      <c r="I43" s="523"/>
      <c r="J43" s="523"/>
    </row>
    <row r="44" spans="1:10" s="544" customFormat="1">
      <c r="A44" s="539"/>
      <c r="B44" s="540"/>
      <c r="C44" s="515"/>
      <c r="D44" s="541"/>
      <c r="E44" s="541"/>
      <c r="F44" s="542"/>
      <c r="G44" s="543"/>
      <c r="H44" s="543"/>
      <c r="I44" s="523"/>
      <c r="J44" s="523"/>
    </row>
    <row r="45" spans="1:10" s="544" customFormat="1">
      <c r="A45" s="539"/>
      <c r="B45" s="540"/>
      <c r="C45" s="515"/>
      <c r="D45" s="541"/>
      <c r="E45" s="541"/>
      <c r="F45" s="542"/>
      <c r="G45" s="543"/>
      <c r="H45" s="543"/>
      <c r="I45" s="523"/>
      <c r="J45" s="523"/>
    </row>
    <row r="46" spans="1:10" s="544" customFormat="1">
      <c r="A46" s="539"/>
      <c r="B46" s="540"/>
      <c r="C46" s="515"/>
      <c r="D46" s="541"/>
      <c r="E46" s="541"/>
      <c r="F46" s="542"/>
      <c r="G46" s="543"/>
      <c r="H46" s="543"/>
      <c r="I46" s="523"/>
      <c r="J46" s="523"/>
    </row>
    <row r="47" spans="1:10" s="544" customFormat="1">
      <c r="A47" s="539"/>
      <c r="B47" s="540"/>
      <c r="C47" s="515"/>
      <c r="D47" s="541"/>
      <c r="E47" s="541"/>
      <c r="F47" s="542"/>
      <c r="G47" s="543"/>
      <c r="H47" s="543"/>
      <c r="I47" s="523"/>
      <c r="J47" s="523"/>
    </row>
    <row r="48" spans="1:10"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61"/>
      <c r="D53" s="541"/>
      <c r="E53" s="541"/>
      <c r="F53" s="542"/>
      <c r="G53" s="543"/>
      <c r="H53" s="543"/>
      <c r="I53" s="523"/>
      <c r="J53" s="523"/>
    </row>
    <row r="54" spans="1:252" s="544" customFormat="1">
      <c r="A54" s="539"/>
      <c r="B54" s="540"/>
      <c r="C54" s="622"/>
      <c r="D54" s="541"/>
      <c r="E54" s="541"/>
      <c r="F54" s="542"/>
      <c r="G54" s="543"/>
      <c r="H54" s="543"/>
      <c r="I54" s="523"/>
      <c r="J54" s="523"/>
    </row>
    <row r="55" spans="1:252" s="544" customFormat="1">
      <c r="A55" s="539"/>
      <c r="B55" s="540"/>
      <c r="C55" s="521"/>
      <c r="D55" s="541"/>
      <c r="E55" s="541"/>
      <c r="F55" s="542"/>
      <c r="G55" s="543"/>
      <c r="H55" s="543"/>
      <c r="I55" s="523"/>
      <c r="J55" s="523"/>
    </row>
    <row r="56" spans="1:252" s="544" customFormat="1">
      <c r="A56" s="539"/>
      <c r="B56" s="540"/>
      <c r="C56" s="622"/>
      <c r="D56" s="541"/>
      <c r="E56" s="541"/>
      <c r="F56" s="542"/>
      <c r="G56" s="543"/>
      <c r="H56" s="543"/>
      <c r="I56" s="523"/>
      <c r="J56" s="523"/>
    </row>
    <row r="57" spans="1:252" s="544" customFormat="1">
      <c r="A57" s="539"/>
      <c r="B57" s="540"/>
      <c r="C57" s="521"/>
      <c r="D57" s="541"/>
      <c r="E57" s="541"/>
      <c r="F57" s="542"/>
      <c r="G57" s="543"/>
      <c r="H57" s="543"/>
      <c r="I57" s="523"/>
      <c r="J57" s="523"/>
    </row>
    <row r="58" spans="1:252"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row>
  </sheetData>
  <customSheetViews>
    <customSheetView guid="{D18DB499-0579-FF4A-9B8B-3F60D92FC7BB}" scale="150" showPageBreaks="1" zeroValues="0" printArea="1" view="pageBreakPreview">
      <selection activeCell="B4" sqref="B4"/>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101" priority="8" stopIfTrue="1" operator="equal">
      <formula>0</formula>
    </cfRule>
  </conditionalFormatting>
  <conditionalFormatting sqref="F8">
    <cfRule type="cellIs" dxfId="100" priority="7" stopIfTrue="1" operator="equal">
      <formula>0</formula>
    </cfRule>
  </conditionalFormatting>
  <conditionalFormatting sqref="F9">
    <cfRule type="cellIs" dxfId="99" priority="6" stopIfTrue="1" operator="equal">
      <formula>0</formula>
    </cfRule>
  </conditionalFormatting>
  <conditionalFormatting sqref="F10">
    <cfRule type="cellIs" dxfId="98" priority="5" stopIfTrue="1" operator="equal">
      <formula>0</formula>
    </cfRule>
  </conditionalFormatting>
  <conditionalFormatting sqref="F5">
    <cfRule type="cellIs" dxfId="97" priority="4" stopIfTrue="1" operator="equal">
      <formula>0</formula>
    </cfRule>
  </conditionalFormatting>
  <conditionalFormatting sqref="F6">
    <cfRule type="cellIs" dxfId="96" priority="3" stopIfTrue="1" operator="equal">
      <formula>0</formula>
    </cfRule>
  </conditionalFormatting>
  <conditionalFormatting sqref="F11">
    <cfRule type="cellIs" dxfId="95" priority="2" stopIfTrue="1" operator="equal">
      <formula>0</formula>
    </cfRule>
  </conditionalFormatting>
  <conditionalFormatting sqref="F11">
    <cfRule type="cellIs" dxfId="94"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R63"/>
  <sheetViews>
    <sheetView showZeros="0" view="pageBreakPreview" zoomScaleNormal="100" zoomScaleSheetLayoutView="100" workbookViewId="0">
      <selection activeCell="B7" sqref="B7"/>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9</v>
      </c>
      <c r="B2" s="601" t="s">
        <v>717</v>
      </c>
      <c r="C2" s="600"/>
      <c r="D2" s="600"/>
      <c r="E2" s="600"/>
      <c r="F2" s="602"/>
      <c r="G2" s="603"/>
      <c r="H2" s="603"/>
      <c r="I2" s="604"/>
    </row>
    <row r="3" spans="1:252" s="503" customFormat="1" ht="20.25" customHeight="1">
      <c r="A3" s="605" t="s">
        <v>456</v>
      </c>
      <c r="B3" s="601" t="s">
        <v>351</v>
      </c>
      <c r="C3" s="600"/>
      <c r="D3" s="600"/>
      <c r="E3" s="600"/>
      <c r="F3" s="602"/>
      <c r="G3" s="603"/>
      <c r="H3" s="603"/>
      <c r="I3" s="604"/>
    </row>
    <row r="4" spans="1:252" s="612" customFormat="1" ht="228">
      <c r="A4" s="606">
        <f>1</f>
        <v>1</v>
      </c>
      <c r="B4" s="830" t="s">
        <v>934</v>
      </c>
      <c r="C4" s="838"/>
      <c r="D4" s="839"/>
      <c r="E4" s="832"/>
      <c r="F4" s="833"/>
      <c r="G4" s="834"/>
      <c r="H4" s="835">
        <f t="shared" ref="H4:H14" si="0">F4*G4</f>
        <v>0</v>
      </c>
      <c r="I4" s="611"/>
    </row>
    <row r="5" spans="1:252" s="612" customFormat="1" ht="251">
      <c r="A5" s="606"/>
      <c r="B5" s="830" t="s">
        <v>937</v>
      </c>
      <c r="C5" s="839" t="s">
        <v>353</v>
      </c>
      <c r="D5" s="839" t="s">
        <v>353</v>
      </c>
      <c r="E5" s="832" t="s">
        <v>0</v>
      </c>
      <c r="F5" s="836">
        <v>1</v>
      </c>
      <c r="G5" s="834"/>
      <c r="H5" s="888">
        <f t="shared" si="0"/>
        <v>0</v>
      </c>
      <c r="I5" s="611"/>
    </row>
    <row r="6" spans="1:252" s="612" customFormat="1" ht="192">
      <c r="A6" s="606">
        <f>A4+1</f>
        <v>2</v>
      </c>
      <c r="B6" s="830" t="s">
        <v>935</v>
      </c>
      <c r="C6" s="838"/>
      <c r="D6" s="839"/>
      <c r="E6" s="832"/>
      <c r="F6" s="833"/>
      <c r="G6" s="834"/>
      <c r="H6" s="835">
        <f t="shared" si="0"/>
        <v>0</v>
      </c>
      <c r="I6" s="611"/>
    </row>
    <row r="7" spans="1:252" s="612" customFormat="1" ht="284">
      <c r="A7" s="606"/>
      <c r="B7" s="830" t="s">
        <v>936</v>
      </c>
      <c r="C7" s="839" t="s">
        <v>353</v>
      </c>
      <c r="D7" s="839" t="s">
        <v>353</v>
      </c>
      <c r="E7" s="832" t="s">
        <v>0</v>
      </c>
      <c r="F7" s="836">
        <v>1</v>
      </c>
      <c r="G7" s="834"/>
      <c r="H7" s="888">
        <f t="shared" si="0"/>
        <v>0</v>
      </c>
      <c r="I7" s="611"/>
    </row>
    <row r="8" spans="1:252" s="612" customFormat="1" ht="36">
      <c r="A8" s="606">
        <f>A6+1</f>
        <v>3</v>
      </c>
      <c r="B8" s="607" t="s">
        <v>683</v>
      </c>
      <c r="C8" s="614" t="s">
        <v>71</v>
      </c>
      <c r="D8" s="614" t="s">
        <v>71</v>
      </c>
      <c r="E8" s="608" t="s">
        <v>0</v>
      </c>
      <c r="F8" s="613">
        <v>1</v>
      </c>
      <c r="G8" s="610"/>
      <c r="H8" s="887">
        <f t="shared" si="0"/>
        <v>0</v>
      </c>
      <c r="I8" s="518"/>
    </row>
    <row r="9" spans="1:252" s="612" customFormat="1" ht="36">
      <c r="A9" s="606">
        <f>A8+1</f>
        <v>4</v>
      </c>
      <c r="B9" s="607" t="s">
        <v>497</v>
      </c>
      <c r="C9" s="614" t="s">
        <v>71</v>
      </c>
      <c r="D9" s="614" t="s">
        <v>71</v>
      </c>
      <c r="E9" s="608" t="s">
        <v>0</v>
      </c>
      <c r="F9" s="613">
        <v>1</v>
      </c>
      <c r="G9" s="610"/>
      <c r="H9" s="887">
        <f t="shared" si="0"/>
        <v>0</v>
      </c>
      <c r="I9" s="518"/>
    </row>
    <row r="10" spans="1:252" s="612" customFormat="1" ht="180">
      <c r="A10" s="606">
        <f>A9+1</f>
        <v>5</v>
      </c>
      <c r="B10" s="830" t="s">
        <v>499</v>
      </c>
      <c r="C10" s="832"/>
      <c r="D10" s="832"/>
      <c r="E10" s="832" t="s">
        <v>0</v>
      </c>
      <c r="F10" s="836">
        <v>1</v>
      </c>
      <c r="G10" s="834"/>
      <c r="H10" s="888">
        <f t="shared" si="0"/>
        <v>0</v>
      </c>
      <c r="I10" s="518"/>
    </row>
    <row r="11" spans="1:252" s="612" customFormat="1" ht="72">
      <c r="A11" s="606">
        <f>A10+1</f>
        <v>6</v>
      </c>
      <c r="B11" s="830" t="s">
        <v>500</v>
      </c>
      <c r="C11" s="832"/>
      <c r="D11" s="832"/>
      <c r="E11" s="832" t="s">
        <v>0</v>
      </c>
      <c r="F11" s="836">
        <v>1</v>
      </c>
      <c r="G11" s="834"/>
      <c r="H11" s="888">
        <f t="shared" si="0"/>
        <v>0</v>
      </c>
      <c r="I11" s="518"/>
    </row>
    <row r="12" spans="1:252" s="612" customFormat="1" ht="84">
      <c r="A12" s="606">
        <f>A11+1</f>
        <v>7</v>
      </c>
      <c r="B12" s="830" t="s">
        <v>501</v>
      </c>
      <c r="C12" s="832"/>
      <c r="D12" s="832"/>
      <c r="E12" s="832" t="s">
        <v>0</v>
      </c>
      <c r="F12" s="836">
        <v>1</v>
      </c>
      <c r="G12" s="834"/>
      <c r="H12" s="888">
        <f t="shared" si="0"/>
        <v>0</v>
      </c>
      <c r="I12" s="518"/>
    </row>
    <row r="13" spans="1:252" s="612" customFormat="1" ht="96">
      <c r="A13" s="606">
        <f>A12+1</f>
        <v>8</v>
      </c>
      <c r="B13" s="830" t="s">
        <v>502</v>
      </c>
      <c r="C13" s="832"/>
      <c r="D13" s="832"/>
      <c r="E13" s="832" t="s">
        <v>0</v>
      </c>
      <c r="F13" s="836">
        <v>1</v>
      </c>
      <c r="G13" s="834"/>
      <c r="H13" s="888">
        <f t="shared" si="0"/>
        <v>0</v>
      </c>
      <c r="I13" s="518"/>
    </row>
    <row r="14" spans="1:252" s="496" customFormat="1" ht="56.25" customHeight="1">
      <c r="A14" s="606">
        <v>9</v>
      </c>
      <c r="B14" s="830" t="s">
        <v>82</v>
      </c>
      <c r="C14" s="831"/>
      <c r="D14" s="831"/>
      <c r="E14" s="832" t="s">
        <v>366</v>
      </c>
      <c r="F14" s="836">
        <v>20</v>
      </c>
      <c r="G14" s="834"/>
      <c r="H14" s="888">
        <f t="shared" si="0"/>
        <v>0</v>
      </c>
      <c r="I14" s="615"/>
    </row>
    <row r="15" spans="1:252" ht="20.25" customHeight="1">
      <c r="A15" s="616"/>
      <c r="B15" s="616"/>
      <c r="C15" s="616"/>
      <c r="D15" s="616"/>
      <c r="E15" s="616"/>
      <c r="F15" s="617" t="s">
        <v>718</v>
      </c>
      <c r="G15" s="1045"/>
      <c r="H15" s="1045"/>
      <c r="I15" s="604"/>
      <c r="J15" s="503"/>
      <c r="K15" s="503"/>
      <c r="L15" s="503"/>
      <c r="M15" s="503"/>
      <c r="N15" s="503"/>
      <c r="O15" s="503"/>
      <c r="P15" s="503"/>
      <c r="Q15" s="503"/>
      <c r="R15" s="503"/>
      <c r="S15" s="503"/>
      <c r="T15" s="503"/>
      <c r="U15" s="503"/>
      <c r="V15" s="503"/>
    </row>
    <row r="16" spans="1:252" s="532" customFormat="1" ht="12" customHeight="1">
      <c r="A16" s="600">
        <v>9</v>
      </c>
      <c r="B16" s="601" t="s">
        <v>717</v>
      </c>
      <c r="C16" s="600"/>
      <c r="D16" s="600"/>
      <c r="E16" s="600"/>
      <c r="F16" s="618"/>
      <c r="G16" s="619"/>
      <c r="H16" s="619"/>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20.25" customHeight="1">
      <c r="A17" s="605" t="s">
        <v>459</v>
      </c>
      <c r="B17" s="601" t="s">
        <v>377</v>
      </c>
      <c r="C17" s="600"/>
      <c r="D17" s="600"/>
      <c r="E17" s="600"/>
      <c r="F17" s="618"/>
      <c r="G17" s="619"/>
      <c r="H17" s="619"/>
      <c r="I17" s="604"/>
    </row>
    <row r="18" spans="1:252" ht="36">
      <c r="A18" s="606">
        <f>1</f>
        <v>1</v>
      </c>
      <c r="B18" s="607" t="s">
        <v>685</v>
      </c>
      <c r="C18" s="614" t="s">
        <v>71</v>
      </c>
      <c r="D18" s="614" t="s">
        <v>71</v>
      </c>
      <c r="E18" s="608" t="s">
        <v>364</v>
      </c>
      <c r="F18" s="609">
        <v>1</v>
      </c>
      <c r="G18" s="610"/>
      <c r="H18" s="887">
        <f t="shared" ref="H18:H24" si="1">F18*G18</f>
        <v>0</v>
      </c>
      <c r="I18" s="604"/>
      <c r="J18" s="503"/>
      <c r="K18" s="503"/>
      <c r="L18" s="503"/>
      <c r="M18" s="503"/>
      <c r="N18" s="503"/>
      <c r="O18" s="503"/>
      <c r="P18" s="503"/>
      <c r="Q18" s="503"/>
      <c r="R18" s="503"/>
      <c r="S18" s="503"/>
      <c r="T18" s="503"/>
      <c r="U18" s="503"/>
      <c r="V18" s="503"/>
    </row>
    <row r="19" spans="1:252" ht="36">
      <c r="A19" s="606">
        <f t="shared" ref="A19:A24" si="2">A18+1</f>
        <v>2</v>
      </c>
      <c r="B19" s="607" t="s">
        <v>509</v>
      </c>
      <c r="C19" s="614" t="s">
        <v>71</v>
      </c>
      <c r="D19" s="614" t="s">
        <v>71</v>
      </c>
      <c r="E19" s="608" t="s">
        <v>364</v>
      </c>
      <c r="F19" s="609">
        <v>1</v>
      </c>
      <c r="G19" s="610"/>
      <c r="H19" s="887">
        <f t="shared" si="1"/>
        <v>0</v>
      </c>
      <c r="I19" s="604"/>
      <c r="J19" s="503"/>
      <c r="K19" s="503"/>
      <c r="L19" s="503"/>
      <c r="M19" s="503"/>
      <c r="N19" s="503"/>
      <c r="O19" s="503"/>
      <c r="P19" s="503"/>
      <c r="Q19" s="503"/>
      <c r="R19" s="503"/>
      <c r="S19" s="503"/>
      <c r="T19" s="503"/>
      <c r="U19" s="503"/>
      <c r="V19" s="503"/>
    </row>
    <row r="20" spans="1:252" ht="60">
      <c r="A20" s="606">
        <f>A19+1</f>
        <v>3</v>
      </c>
      <c r="B20" s="607" t="s">
        <v>510</v>
      </c>
      <c r="C20" s="614" t="s">
        <v>71</v>
      </c>
      <c r="D20" s="614" t="s">
        <v>71</v>
      </c>
      <c r="E20" s="608" t="s">
        <v>0</v>
      </c>
      <c r="F20" s="613">
        <v>4</v>
      </c>
      <c r="G20" s="610"/>
      <c r="H20" s="887">
        <f t="shared" si="1"/>
        <v>0</v>
      </c>
      <c r="I20" s="604"/>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3"/>
      <c r="ES20" s="503"/>
      <c r="ET20" s="503"/>
      <c r="EU20" s="503"/>
      <c r="EV20" s="503"/>
      <c r="EW20" s="503"/>
      <c r="EX20" s="503"/>
      <c r="EY20" s="503"/>
      <c r="EZ20" s="503"/>
      <c r="FA20" s="503"/>
      <c r="FB20" s="503"/>
      <c r="FC20" s="503"/>
      <c r="FD20" s="503"/>
      <c r="FE20" s="503"/>
      <c r="FF20" s="503"/>
      <c r="FG20" s="503"/>
      <c r="FH20" s="503"/>
      <c r="FI20" s="503"/>
      <c r="FJ20" s="503"/>
      <c r="FK20" s="503"/>
      <c r="FL20" s="503"/>
      <c r="FM20" s="503"/>
      <c r="FN20" s="503"/>
      <c r="FO20" s="503"/>
      <c r="FP20" s="503"/>
      <c r="FQ20" s="503"/>
      <c r="FR20" s="503"/>
      <c r="FS20" s="503"/>
      <c r="FT20" s="503"/>
      <c r="FU20" s="503"/>
      <c r="FV20" s="503"/>
      <c r="FW20" s="503"/>
      <c r="FX20" s="503"/>
      <c r="FY20" s="503"/>
      <c r="FZ20" s="503"/>
      <c r="GA20" s="503"/>
      <c r="GB20" s="503"/>
      <c r="GC20" s="503"/>
      <c r="GD20" s="503"/>
      <c r="GE20" s="503"/>
      <c r="GF20" s="503"/>
      <c r="GG20" s="503"/>
      <c r="GH20" s="503"/>
      <c r="GI20" s="503"/>
      <c r="GJ20" s="503"/>
      <c r="GK20" s="503"/>
      <c r="GL20" s="503"/>
      <c r="GM20" s="503"/>
      <c r="GN20" s="503"/>
      <c r="GO20" s="503"/>
      <c r="GP20" s="503"/>
      <c r="GQ20" s="503"/>
      <c r="GR20" s="503"/>
      <c r="GS20" s="503"/>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c r="IP20" s="503"/>
      <c r="IQ20" s="503"/>
      <c r="IR20" s="503"/>
    </row>
    <row r="21" spans="1:252" s="503" customFormat="1" ht="36">
      <c r="A21" s="606">
        <f t="shared" si="2"/>
        <v>4</v>
      </c>
      <c r="B21" s="830" t="s">
        <v>511</v>
      </c>
      <c r="C21" s="831"/>
      <c r="D21" s="831"/>
      <c r="E21" s="832" t="s">
        <v>364</v>
      </c>
      <c r="F21" s="833">
        <v>6</v>
      </c>
      <c r="G21" s="834"/>
      <c r="H21" s="888">
        <f t="shared" si="1"/>
        <v>0</v>
      </c>
      <c r="I21" s="604"/>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row>
    <row r="22" spans="1:252" ht="36">
      <c r="A22" s="606">
        <f t="shared" si="2"/>
        <v>5</v>
      </c>
      <c r="B22" s="830" t="s">
        <v>686</v>
      </c>
      <c r="C22" s="831"/>
      <c r="D22" s="831"/>
      <c r="E22" s="832" t="s">
        <v>364</v>
      </c>
      <c r="F22" s="833">
        <v>1</v>
      </c>
      <c r="G22" s="834"/>
      <c r="H22" s="888">
        <f t="shared" si="1"/>
        <v>0</v>
      </c>
      <c r="I22" s="604"/>
      <c r="J22" s="503"/>
      <c r="K22" s="503"/>
      <c r="L22" s="503"/>
      <c r="M22" s="503"/>
      <c r="N22" s="503"/>
      <c r="O22" s="503"/>
      <c r="P22" s="503"/>
      <c r="Q22" s="503"/>
      <c r="R22" s="503"/>
      <c r="S22" s="503"/>
      <c r="T22" s="503"/>
      <c r="U22" s="503"/>
      <c r="V22" s="503"/>
    </row>
    <row r="23" spans="1:252" ht="36">
      <c r="A23" s="606">
        <f t="shared" si="2"/>
        <v>6</v>
      </c>
      <c r="B23" s="830" t="s">
        <v>513</v>
      </c>
      <c r="C23" s="831"/>
      <c r="D23" s="831"/>
      <c r="E23" s="832" t="s">
        <v>364</v>
      </c>
      <c r="F23" s="833">
        <v>1</v>
      </c>
      <c r="G23" s="834"/>
      <c r="H23" s="888">
        <f t="shared" si="1"/>
        <v>0</v>
      </c>
      <c r="I23" s="604"/>
      <c r="J23" s="503"/>
      <c r="K23" s="503"/>
      <c r="L23" s="503"/>
      <c r="M23" s="503"/>
      <c r="N23" s="503"/>
      <c r="O23" s="503"/>
      <c r="P23" s="503"/>
      <c r="Q23" s="503"/>
      <c r="R23" s="503"/>
      <c r="S23" s="503"/>
      <c r="T23" s="503"/>
      <c r="U23" s="503"/>
      <c r="V23" s="503"/>
    </row>
    <row r="24" spans="1:252" ht="48">
      <c r="A24" s="606">
        <f t="shared" si="2"/>
        <v>7</v>
      </c>
      <c r="B24" s="830" t="s">
        <v>514</v>
      </c>
      <c r="C24" s="831"/>
      <c r="D24" s="831"/>
      <c r="E24" s="832" t="s">
        <v>364</v>
      </c>
      <c r="F24" s="836">
        <v>1</v>
      </c>
      <c r="G24" s="837"/>
      <c r="H24" s="888">
        <f t="shared" si="1"/>
        <v>0</v>
      </c>
      <c r="I24" s="611"/>
      <c r="J24" s="612"/>
      <c r="K24" s="612"/>
      <c r="L24" s="612"/>
      <c r="M24" s="612"/>
      <c r="N24" s="612"/>
      <c r="O24" s="612"/>
      <c r="P24" s="612"/>
      <c r="Q24" s="612"/>
      <c r="R24" s="612"/>
      <c r="S24" s="612"/>
      <c r="T24" s="612"/>
      <c r="U24" s="612"/>
      <c r="V24" s="612"/>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c r="IB24" s="537"/>
      <c r="IC24" s="537"/>
      <c r="ID24" s="537"/>
      <c r="IE24" s="537"/>
      <c r="IF24" s="537"/>
      <c r="IG24" s="537"/>
      <c r="IH24" s="537"/>
      <c r="II24" s="537"/>
      <c r="IJ24" s="537"/>
      <c r="IK24" s="537"/>
      <c r="IL24" s="537"/>
      <c r="IM24" s="537"/>
      <c r="IN24" s="537"/>
      <c r="IO24" s="537"/>
      <c r="IP24" s="537"/>
      <c r="IQ24" s="537"/>
      <c r="IR24" s="537"/>
    </row>
    <row r="25" spans="1:252" s="537" customFormat="1" ht="13" thickBot="1">
      <c r="A25" s="620"/>
      <c r="B25" s="620"/>
      <c r="C25" s="620"/>
      <c r="D25" s="620"/>
      <c r="E25" s="620"/>
      <c r="F25" s="621" t="s">
        <v>719</v>
      </c>
      <c r="G25" s="1028">
        <f>SUM(H18:H24)</f>
        <v>0</v>
      </c>
      <c r="H25" s="1046"/>
      <c r="I25" s="536"/>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row>
    <row r="26" spans="1:252" ht="20.25" customHeight="1" thickBot="1">
      <c r="A26" s="583"/>
      <c r="B26" s="1035" t="s">
        <v>720</v>
      </c>
      <c r="C26" s="1047"/>
      <c r="D26" s="1047"/>
      <c r="E26" s="1047"/>
      <c r="F26" s="1048"/>
      <c r="G26" s="1038">
        <f>G25+G15</f>
        <v>0</v>
      </c>
      <c r="H26" s="1039"/>
    </row>
    <row r="27" spans="1:252" ht="24.75" customHeight="1">
      <c r="C27" s="515"/>
    </row>
    <row r="28" spans="1:252">
      <c r="C28" s="515"/>
    </row>
    <row r="29" spans="1:252">
      <c r="C29" s="515"/>
    </row>
    <row r="30" spans="1:252">
      <c r="C30" s="521"/>
    </row>
    <row r="31" spans="1:252">
      <c r="C31" s="622"/>
    </row>
    <row r="32" spans="1:252">
      <c r="C32" s="506"/>
    </row>
    <row r="33" spans="1:252">
      <c r="C33" s="506"/>
    </row>
    <row r="34" spans="1:252">
      <c r="C34" s="515"/>
    </row>
    <row r="35" spans="1:252">
      <c r="C35" s="521"/>
    </row>
    <row r="36" spans="1:252">
      <c r="C36" s="622"/>
    </row>
    <row r="37" spans="1:252">
      <c r="C37" s="506"/>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c r="DT37" s="544"/>
      <c r="DU37" s="544"/>
      <c r="DV37" s="544"/>
      <c r="DW37" s="544"/>
      <c r="DX37" s="544"/>
      <c r="DY37" s="544"/>
      <c r="DZ37" s="544"/>
      <c r="EA37" s="544"/>
      <c r="EB37" s="544"/>
      <c r="EC37" s="544"/>
      <c r="ED37" s="544"/>
      <c r="EE37" s="544"/>
      <c r="EF37" s="544"/>
      <c r="EG37" s="544"/>
      <c r="EH37" s="544"/>
      <c r="EI37" s="544"/>
      <c r="EJ37" s="544"/>
      <c r="EK37" s="544"/>
      <c r="EL37" s="544"/>
      <c r="EM37" s="544"/>
      <c r="EN37" s="544"/>
      <c r="EO37" s="544"/>
      <c r="EP37" s="544"/>
      <c r="EQ37" s="544"/>
      <c r="ER37" s="544"/>
      <c r="ES37" s="544"/>
      <c r="ET37" s="544"/>
      <c r="EU37" s="544"/>
      <c r="EV37" s="544"/>
      <c r="EW37" s="544"/>
      <c r="EX37" s="544"/>
      <c r="EY37" s="544"/>
      <c r="EZ37" s="544"/>
      <c r="FA37" s="544"/>
      <c r="FB37" s="544"/>
      <c r="FC37" s="544"/>
      <c r="FD37" s="544"/>
      <c r="FE37" s="544"/>
      <c r="FF37" s="544"/>
      <c r="FG37" s="544"/>
      <c r="FH37" s="544"/>
      <c r="FI37" s="544"/>
      <c r="FJ37" s="544"/>
      <c r="FK37" s="544"/>
      <c r="FL37" s="544"/>
      <c r="FM37" s="544"/>
      <c r="FN37" s="544"/>
      <c r="FO37" s="544"/>
      <c r="FP37" s="544"/>
      <c r="FQ37" s="544"/>
      <c r="FR37" s="544"/>
      <c r="FS37" s="544"/>
      <c r="FT37" s="544"/>
      <c r="FU37" s="544"/>
      <c r="FV37" s="544"/>
      <c r="FW37" s="544"/>
      <c r="FX37" s="544"/>
      <c r="FY37" s="544"/>
      <c r="FZ37" s="544"/>
      <c r="GA37" s="544"/>
      <c r="GB37" s="544"/>
      <c r="GC37" s="544"/>
      <c r="GD37" s="544"/>
      <c r="GE37" s="544"/>
      <c r="GF37" s="544"/>
      <c r="GG37" s="544"/>
      <c r="GH37" s="544"/>
      <c r="GI37" s="544"/>
      <c r="GJ37" s="544"/>
      <c r="GK37" s="544"/>
      <c r="GL37" s="544"/>
      <c r="GM37" s="544"/>
      <c r="GN37" s="544"/>
      <c r="GO37" s="544"/>
      <c r="GP37" s="544"/>
      <c r="GQ37" s="544"/>
      <c r="GR37" s="544"/>
      <c r="GS37" s="544"/>
      <c r="GT37" s="544"/>
      <c r="GU37" s="544"/>
      <c r="GV37" s="544"/>
      <c r="GW37" s="544"/>
      <c r="GX37" s="544"/>
      <c r="GY37" s="544"/>
      <c r="GZ37" s="544"/>
      <c r="HA37" s="544"/>
      <c r="HB37" s="544"/>
      <c r="HC37" s="544"/>
      <c r="HD37" s="544"/>
      <c r="HE37" s="544"/>
      <c r="HF37" s="544"/>
      <c r="HG37" s="544"/>
      <c r="HH37" s="544"/>
      <c r="HI37" s="544"/>
      <c r="HJ37" s="544"/>
      <c r="HK37" s="544"/>
      <c r="HL37" s="544"/>
      <c r="HM37" s="544"/>
      <c r="HN37" s="544"/>
      <c r="HO37" s="544"/>
      <c r="HP37" s="544"/>
      <c r="HQ37" s="544"/>
      <c r="HR37" s="544"/>
      <c r="HS37" s="544"/>
      <c r="HT37" s="544"/>
      <c r="HU37" s="544"/>
      <c r="HV37" s="544"/>
      <c r="HW37" s="544"/>
      <c r="HX37" s="544"/>
      <c r="HY37" s="544"/>
      <c r="HZ37" s="544"/>
      <c r="IA37" s="544"/>
      <c r="IB37" s="544"/>
      <c r="IC37" s="544"/>
      <c r="ID37" s="544"/>
      <c r="IE37" s="544"/>
      <c r="IF37" s="544"/>
      <c r="IG37" s="544"/>
      <c r="IH37" s="544"/>
      <c r="II37" s="544"/>
      <c r="IJ37" s="544"/>
      <c r="IK37" s="544"/>
      <c r="IL37" s="544"/>
      <c r="IM37" s="544"/>
      <c r="IN37" s="544"/>
      <c r="IO37" s="544"/>
      <c r="IP37" s="544"/>
      <c r="IQ37" s="544"/>
      <c r="IR37" s="544"/>
    </row>
    <row r="38" spans="1:252" s="544" customFormat="1">
      <c r="A38" s="539"/>
      <c r="B38" s="540"/>
      <c r="C38" s="506"/>
      <c r="D38" s="541"/>
      <c r="E38" s="541"/>
      <c r="F38" s="542"/>
      <c r="G38" s="543"/>
      <c r="H38" s="543"/>
      <c r="I38" s="523"/>
      <c r="J38" s="523"/>
    </row>
    <row r="39" spans="1:252" s="544" customFormat="1">
      <c r="A39" s="539"/>
      <c r="B39" s="540"/>
      <c r="C39" s="515"/>
      <c r="D39" s="541"/>
      <c r="E39" s="541"/>
      <c r="F39" s="542"/>
      <c r="G39" s="543"/>
      <c r="H39" s="543"/>
      <c r="I39" s="523"/>
      <c r="J39" s="523"/>
    </row>
    <row r="40" spans="1:252" s="544" customFormat="1">
      <c r="A40" s="539"/>
      <c r="B40" s="540"/>
      <c r="C40" s="515"/>
      <c r="D40" s="541"/>
      <c r="E40" s="541"/>
      <c r="F40" s="542"/>
      <c r="G40" s="543"/>
      <c r="H40" s="543"/>
      <c r="I40" s="523"/>
      <c r="J40" s="523"/>
    </row>
    <row r="41" spans="1:252" s="544" customFormat="1">
      <c r="A41" s="539"/>
      <c r="B41" s="540"/>
      <c r="C41" s="515"/>
      <c r="D41" s="541"/>
      <c r="E41" s="541"/>
      <c r="F41" s="542"/>
      <c r="G41" s="543"/>
      <c r="H41" s="543"/>
      <c r="I41" s="523"/>
      <c r="J41" s="523"/>
    </row>
    <row r="42" spans="1:252" s="544" customFormat="1">
      <c r="A42" s="539"/>
      <c r="B42" s="540"/>
      <c r="C42" s="515"/>
      <c r="D42" s="541"/>
      <c r="E42" s="541"/>
      <c r="F42" s="542"/>
      <c r="G42" s="543"/>
      <c r="H42" s="543"/>
      <c r="I42" s="523"/>
      <c r="J42" s="523"/>
    </row>
    <row r="43" spans="1:252" s="544" customFormat="1">
      <c r="A43" s="539"/>
      <c r="B43" s="540"/>
      <c r="C43" s="515"/>
      <c r="D43" s="541"/>
      <c r="E43" s="541"/>
      <c r="F43" s="542"/>
      <c r="G43" s="543"/>
      <c r="H43" s="543"/>
      <c r="I43" s="523"/>
      <c r="J43" s="523"/>
    </row>
    <row r="44" spans="1:252" s="544" customFormat="1">
      <c r="A44" s="539"/>
      <c r="B44" s="540"/>
      <c r="C44" s="515"/>
      <c r="D44" s="541"/>
      <c r="E44" s="541"/>
      <c r="F44" s="542"/>
      <c r="G44" s="543"/>
      <c r="H44" s="543"/>
      <c r="I44" s="523"/>
      <c r="J44" s="523"/>
    </row>
    <row r="45" spans="1:252" s="544" customFormat="1">
      <c r="A45" s="539"/>
      <c r="B45" s="540"/>
      <c r="C45" s="515"/>
      <c r="D45" s="541"/>
      <c r="E45" s="541"/>
      <c r="F45" s="542"/>
      <c r="G45" s="543"/>
      <c r="H45" s="543"/>
      <c r="I45" s="523"/>
      <c r="J45" s="523"/>
    </row>
    <row r="46" spans="1:252" s="544" customFormat="1">
      <c r="A46" s="539"/>
      <c r="B46" s="540"/>
      <c r="C46" s="515"/>
      <c r="D46" s="541"/>
      <c r="E46" s="541"/>
      <c r="F46" s="542"/>
      <c r="G46" s="543"/>
      <c r="H46" s="543"/>
      <c r="I46" s="523"/>
      <c r="J46" s="523"/>
    </row>
    <row r="47" spans="1:252" s="544" customFormat="1">
      <c r="A47" s="539"/>
      <c r="B47" s="540"/>
      <c r="C47" s="515"/>
      <c r="D47" s="541"/>
      <c r="E47" s="541"/>
      <c r="F47" s="542"/>
      <c r="G47" s="543"/>
      <c r="H47" s="543"/>
      <c r="I47" s="523"/>
      <c r="J47" s="523"/>
    </row>
    <row r="48" spans="1:252"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15"/>
      <c r="D53" s="541"/>
      <c r="E53" s="541"/>
      <c r="F53" s="542"/>
      <c r="G53" s="543"/>
      <c r="H53" s="543"/>
      <c r="I53" s="523"/>
      <c r="J53" s="523"/>
    </row>
    <row r="54" spans="1:252" s="544" customFormat="1">
      <c r="A54" s="539"/>
      <c r="B54" s="540"/>
      <c r="C54" s="515"/>
      <c r="D54" s="541"/>
      <c r="E54" s="541"/>
      <c r="F54" s="542"/>
      <c r="G54" s="543"/>
      <c r="H54" s="543"/>
      <c r="I54" s="523"/>
      <c r="J54" s="523"/>
    </row>
    <row r="55" spans="1:252" s="544" customFormat="1">
      <c r="A55" s="539"/>
      <c r="B55" s="540"/>
      <c r="C55" s="515"/>
      <c r="D55" s="541"/>
      <c r="E55" s="541"/>
      <c r="F55" s="542"/>
      <c r="G55" s="543"/>
      <c r="H55" s="543"/>
      <c r="I55" s="523"/>
      <c r="J55" s="523"/>
    </row>
    <row r="56" spans="1:252" s="544" customFormat="1">
      <c r="A56" s="539"/>
      <c r="B56" s="540"/>
      <c r="C56" s="515"/>
      <c r="D56" s="541"/>
      <c r="E56" s="541"/>
      <c r="F56" s="542"/>
      <c r="G56" s="543"/>
      <c r="H56" s="543"/>
      <c r="I56" s="523"/>
      <c r="J56" s="523"/>
    </row>
    <row r="57" spans="1:252" s="544" customFormat="1">
      <c r="A57" s="539"/>
      <c r="B57" s="540"/>
      <c r="C57" s="515"/>
      <c r="D57" s="541"/>
      <c r="E57" s="541"/>
      <c r="F57" s="542"/>
      <c r="G57" s="543"/>
      <c r="H57" s="543"/>
      <c r="I57" s="523"/>
      <c r="J57" s="523"/>
    </row>
    <row r="58" spans="1:252" s="544" customFormat="1">
      <c r="A58" s="539"/>
      <c r="B58" s="540"/>
      <c r="C58" s="561"/>
      <c r="D58" s="541"/>
      <c r="E58" s="541"/>
      <c r="F58" s="542"/>
      <c r="G58" s="543"/>
      <c r="H58" s="543"/>
      <c r="I58" s="523"/>
      <c r="J58" s="523"/>
    </row>
    <row r="59" spans="1:252" s="544" customFormat="1">
      <c r="A59" s="539"/>
      <c r="B59" s="540"/>
      <c r="C59" s="622"/>
      <c r="D59" s="541"/>
      <c r="E59" s="541"/>
      <c r="F59" s="542"/>
      <c r="G59" s="543"/>
      <c r="H59" s="543"/>
      <c r="I59" s="523"/>
      <c r="J59" s="523"/>
    </row>
    <row r="60" spans="1:252" s="544" customFormat="1">
      <c r="A60" s="539"/>
      <c r="B60" s="540"/>
      <c r="C60" s="521"/>
      <c r="D60" s="541"/>
      <c r="E60" s="541"/>
      <c r="F60" s="542"/>
      <c r="G60" s="543"/>
      <c r="H60" s="543"/>
      <c r="I60" s="523"/>
      <c r="J60" s="523"/>
    </row>
    <row r="61" spans="1:252" s="544" customFormat="1">
      <c r="A61" s="539"/>
      <c r="B61" s="540"/>
      <c r="C61" s="622"/>
      <c r="D61" s="541"/>
      <c r="E61" s="541"/>
      <c r="F61" s="542"/>
      <c r="G61" s="543"/>
      <c r="H61" s="543"/>
      <c r="I61" s="523"/>
      <c r="J61" s="523"/>
    </row>
    <row r="62" spans="1:252" s="544" customFormat="1">
      <c r="A62" s="539"/>
      <c r="B62" s="540"/>
      <c r="C62" s="521"/>
      <c r="D62" s="541"/>
      <c r="E62" s="541"/>
      <c r="F62" s="542"/>
      <c r="G62" s="543"/>
      <c r="H62" s="543"/>
      <c r="I62" s="523"/>
      <c r="J62" s="523"/>
    </row>
    <row r="63" spans="1:252" s="544" customFormat="1">
      <c r="A63" s="539"/>
      <c r="B63" s="540"/>
      <c r="C63" s="541"/>
      <c r="D63" s="541"/>
      <c r="E63" s="541"/>
      <c r="F63" s="542"/>
      <c r="G63" s="543"/>
      <c r="H63" s="54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c r="IB63" s="523"/>
      <c r="IC63" s="523"/>
      <c r="ID63" s="523"/>
      <c r="IE63" s="523"/>
      <c r="IF63" s="523"/>
      <c r="IG63" s="523"/>
      <c r="IH63" s="523"/>
      <c r="II63" s="523"/>
      <c r="IJ63" s="523"/>
      <c r="IK63" s="523"/>
      <c r="IL63" s="523"/>
      <c r="IM63" s="523"/>
      <c r="IN63" s="523"/>
      <c r="IO63" s="523"/>
      <c r="IP63" s="523"/>
      <c r="IQ63" s="523"/>
      <c r="IR63" s="523"/>
    </row>
  </sheetData>
  <customSheetViews>
    <customSheetView guid="{D18DB499-0579-FF4A-9B8B-3F60D92FC7BB}" scale="150" showPageBreaks="1" zeroValues="0" printArea="1" view="pageBreakPreview" topLeftCell="A5">
      <selection activeCell="C5" sqref="C5"/>
      <rowBreaks count="1" manualBreakCount="1">
        <brk id="15"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selection activeCell="B7" sqref="B7"/>
      <rowBreaks count="1" manualBreakCount="1">
        <brk id="15"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selection activeCell="B7" sqref="B7"/>
      <rowBreaks count="1" manualBreakCount="1">
        <brk id="15"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5:H15"/>
    <mergeCell ref="G25:H25"/>
    <mergeCell ref="B26:F26"/>
    <mergeCell ref="G26:H26"/>
  </mergeCells>
  <conditionalFormatting sqref="F10">
    <cfRule type="cellIs" dxfId="93" priority="10" stopIfTrue="1" operator="equal">
      <formula>0</formula>
    </cfRule>
  </conditionalFormatting>
  <conditionalFormatting sqref="F11">
    <cfRule type="cellIs" dxfId="92" priority="9" stopIfTrue="1" operator="equal">
      <formula>0</formula>
    </cfRule>
  </conditionalFormatting>
  <conditionalFormatting sqref="F12">
    <cfRule type="cellIs" dxfId="91" priority="8" stopIfTrue="1" operator="equal">
      <formula>0</formula>
    </cfRule>
  </conditionalFormatting>
  <conditionalFormatting sqref="F13">
    <cfRule type="cellIs" dxfId="90" priority="7" stopIfTrue="1" operator="equal">
      <formula>0</formula>
    </cfRule>
  </conditionalFormatting>
  <conditionalFormatting sqref="F7">
    <cfRule type="cellIs" dxfId="89" priority="6" stopIfTrue="1" operator="equal">
      <formula>0</formula>
    </cfRule>
  </conditionalFormatting>
  <conditionalFormatting sqref="F5">
    <cfRule type="cellIs" dxfId="88" priority="5" stopIfTrue="1" operator="equal">
      <formula>0</formula>
    </cfRule>
  </conditionalFormatting>
  <conditionalFormatting sqref="F8">
    <cfRule type="cellIs" dxfId="87" priority="4" stopIfTrue="1" operator="equal">
      <formula>0</formula>
    </cfRule>
  </conditionalFormatting>
  <conditionalFormatting sqref="F9">
    <cfRule type="cellIs" dxfId="86" priority="3" stopIfTrue="1" operator="equal">
      <formula>0</formula>
    </cfRule>
  </conditionalFormatting>
  <conditionalFormatting sqref="F14">
    <cfRule type="cellIs" dxfId="85" priority="2" stopIfTrue="1" operator="equal">
      <formula>0</formula>
    </cfRule>
  </conditionalFormatting>
  <conditionalFormatting sqref="F14">
    <cfRule type="cellIs" dxfId="84"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5" max="7" man="1"/>
  </rowBreaks>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R58"/>
  <sheetViews>
    <sheetView showZeros="0" view="pageBreakPreview" topLeftCell="A13"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10</v>
      </c>
      <c r="B2" s="601" t="s">
        <v>721</v>
      </c>
      <c r="C2" s="600"/>
      <c r="D2" s="600"/>
      <c r="E2" s="600"/>
      <c r="F2" s="602"/>
      <c r="G2" s="603"/>
      <c r="H2" s="603"/>
      <c r="I2" s="604"/>
    </row>
    <row r="3" spans="1:252" s="503" customFormat="1" ht="20.25" customHeight="1">
      <c r="A3" s="605" t="s">
        <v>465</v>
      </c>
      <c r="B3" s="601" t="s">
        <v>351</v>
      </c>
      <c r="C3" s="600"/>
      <c r="D3" s="600"/>
      <c r="E3" s="600"/>
      <c r="F3" s="602"/>
      <c r="G3" s="603"/>
      <c r="H3" s="603"/>
      <c r="I3" s="604"/>
    </row>
    <row r="4" spans="1:252" s="612" customFormat="1" ht="192">
      <c r="A4" s="606">
        <f>1</f>
        <v>1</v>
      </c>
      <c r="B4" s="830" t="s">
        <v>935</v>
      </c>
      <c r="C4" s="838"/>
      <c r="D4" s="839"/>
      <c r="E4" s="832"/>
      <c r="F4" s="833"/>
      <c r="G4" s="834"/>
      <c r="H4" s="835">
        <f t="shared" ref="H4:H11" si="0">F4*G4</f>
        <v>0</v>
      </c>
      <c r="I4" s="611"/>
    </row>
    <row r="5" spans="1:252" s="612" customFormat="1" ht="284">
      <c r="A5" s="606"/>
      <c r="B5" s="830" t="s">
        <v>936</v>
      </c>
      <c r="C5" s="839" t="s">
        <v>353</v>
      </c>
      <c r="D5" s="839" t="s">
        <v>353</v>
      </c>
      <c r="E5" s="832" t="s">
        <v>0</v>
      </c>
      <c r="F5" s="836">
        <v>1</v>
      </c>
      <c r="G5" s="834"/>
      <c r="H5" s="888">
        <f t="shared" si="0"/>
        <v>0</v>
      </c>
      <c r="I5" s="611"/>
    </row>
    <row r="6" spans="1:252" s="612" customFormat="1" ht="36">
      <c r="A6" s="606">
        <f>A4+1</f>
        <v>2</v>
      </c>
      <c r="B6" s="607" t="s">
        <v>497</v>
      </c>
      <c r="C6" s="614" t="s">
        <v>71</v>
      </c>
      <c r="D6" s="614" t="s">
        <v>71</v>
      </c>
      <c r="E6" s="608" t="s">
        <v>0</v>
      </c>
      <c r="F6" s="613">
        <v>1</v>
      </c>
      <c r="G6" s="610"/>
      <c r="H6" s="887">
        <f t="shared" si="0"/>
        <v>0</v>
      </c>
      <c r="I6" s="518"/>
    </row>
    <row r="7" spans="1:252" s="612" customFormat="1" ht="180">
      <c r="A7" s="606">
        <f>A6+1</f>
        <v>3</v>
      </c>
      <c r="B7" s="830" t="s">
        <v>499</v>
      </c>
      <c r="C7" s="832"/>
      <c r="D7" s="832"/>
      <c r="E7" s="832" t="s">
        <v>0</v>
      </c>
      <c r="F7" s="836">
        <v>1</v>
      </c>
      <c r="G7" s="834"/>
      <c r="H7" s="888">
        <f t="shared" si="0"/>
        <v>0</v>
      </c>
      <c r="I7" s="518"/>
    </row>
    <row r="8" spans="1:252" s="612" customFormat="1" ht="72">
      <c r="A8" s="606">
        <f>A7+1</f>
        <v>4</v>
      </c>
      <c r="B8" s="830" t="s">
        <v>500</v>
      </c>
      <c r="C8" s="832"/>
      <c r="D8" s="832"/>
      <c r="E8" s="832" t="s">
        <v>0</v>
      </c>
      <c r="F8" s="836">
        <v>1</v>
      </c>
      <c r="G8" s="834"/>
      <c r="H8" s="888">
        <f t="shared" si="0"/>
        <v>0</v>
      </c>
      <c r="I8" s="518"/>
    </row>
    <row r="9" spans="1:252" s="612" customFormat="1" ht="84">
      <c r="A9" s="606">
        <f>A8+1</f>
        <v>5</v>
      </c>
      <c r="B9" s="830" t="s">
        <v>501</v>
      </c>
      <c r="C9" s="832"/>
      <c r="D9" s="832"/>
      <c r="E9" s="832" t="s">
        <v>0</v>
      </c>
      <c r="F9" s="836">
        <v>1</v>
      </c>
      <c r="G9" s="834"/>
      <c r="H9" s="888">
        <f t="shared" si="0"/>
        <v>0</v>
      </c>
      <c r="I9" s="518"/>
    </row>
    <row r="10" spans="1:252" s="612" customFormat="1" ht="96">
      <c r="A10" s="606">
        <f>A9+1</f>
        <v>6</v>
      </c>
      <c r="B10" s="830" t="s">
        <v>502</v>
      </c>
      <c r="C10" s="832"/>
      <c r="D10" s="832"/>
      <c r="E10" s="832" t="s">
        <v>0</v>
      </c>
      <c r="F10" s="836">
        <v>1</v>
      </c>
      <c r="G10" s="834"/>
      <c r="H10" s="888">
        <f t="shared" si="0"/>
        <v>0</v>
      </c>
      <c r="I10" s="518"/>
    </row>
    <row r="11" spans="1:252" s="496" customFormat="1" ht="56.25" customHeight="1">
      <c r="A11" s="606">
        <v>7</v>
      </c>
      <c r="B11" s="830" t="s">
        <v>82</v>
      </c>
      <c r="C11" s="831"/>
      <c r="D11" s="831"/>
      <c r="E11" s="832" t="s">
        <v>366</v>
      </c>
      <c r="F11" s="836">
        <v>50</v>
      </c>
      <c r="G11" s="834"/>
      <c r="H11" s="888">
        <f t="shared" si="0"/>
        <v>0</v>
      </c>
      <c r="I11" s="615"/>
    </row>
    <row r="12" spans="1:252" ht="20.25" customHeight="1">
      <c r="A12" s="616"/>
      <c r="B12" s="616"/>
      <c r="C12" s="616"/>
      <c r="D12" s="616"/>
      <c r="E12" s="616"/>
      <c r="F12" s="617" t="s">
        <v>722</v>
      </c>
      <c r="G12" s="1045">
        <f>SUM(H4:H11)</f>
        <v>0</v>
      </c>
      <c r="H12" s="1045"/>
      <c r="I12" s="604"/>
      <c r="J12" s="503"/>
      <c r="K12" s="503"/>
      <c r="L12" s="503"/>
      <c r="M12" s="503"/>
      <c r="N12" s="503"/>
      <c r="O12" s="503"/>
      <c r="P12" s="503"/>
      <c r="Q12" s="503"/>
      <c r="R12" s="503"/>
      <c r="S12" s="503"/>
      <c r="T12" s="503"/>
      <c r="U12" s="503"/>
      <c r="V12" s="503"/>
    </row>
    <row r="13" spans="1:252" s="532" customFormat="1" ht="12" customHeight="1">
      <c r="A13" s="600">
        <v>10</v>
      </c>
      <c r="B13" s="601" t="s">
        <v>721</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row>
    <row r="14" spans="1:252" s="503" customFormat="1" ht="20.25" customHeight="1">
      <c r="A14" s="605" t="s">
        <v>468</v>
      </c>
      <c r="B14" s="601" t="s">
        <v>377</v>
      </c>
      <c r="C14" s="600"/>
      <c r="D14" s="600"/>
      <c r="E14" s="600"/>
      <c r="F14" s="618"/>
      <c r="G14" s="619"/>
      <c r="H14" s="619"/>
      <c r="I14" s="604"/>
    </row>
    <row r="15" spans="1:252"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c r="T15" s="503"/>
      <c r="U15" s="503"/>
      <c r="V15" s="503"/>
    </row>
    <row r="16" spans="1:252"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36">
      <c r="A17" s="606">
        <f>A16+1</f>
        <v>3</v>
      </c>
      <c r="B17" s="830" t="s">
        <v>511</v>
      </c>
      <c r="C17" s="831"/>
      <c r="D17" s="831"/>
      <c r="E17" s="832" t="s">
        <v>364</v>
      </c>
      <c r="F17" s="833">
        <v>4</v>
      </c>
      <c r="G17" s="834"/>
      <c r="H17" s="888">
        <f>F17*G17</f>
        <v>0</v>
      </c>
      <c r="I17" s="604"/>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row>
    <row r="18" spans="1:252"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c r="T18" s="503"/>
      <c r="U18" s="503"/>
      <c r="V18" s="503"/>
    </row>
    <row r="19" spans="1:252"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612"/>
      <c r="U19" s="612"/>
      <c r="V19" s="612"/>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c r="IP19" s="537"/>
      <c r="IQ19" s="537"/>
      <c r="IR19" s="537"/>
    </row>
    <row r="20" spans="1:252" s="537" customFormat="1" ht="13" thickBot="1">
      <c r="A20" s="620"/>
      <c r="B20" s="620"/>
      <c r="C20" s="620"/>
      <c r="D20" s="620"/>
      <c r="E20" s="620"/>
      <c r="F20" s="621" t="s">
        <v>723</v>
      </c>
      <c r="G20" s="1028">
        <f>SUM(H15:H19)</f>
        <v>0</v>
      </c>
      <c r="H20" s="1046"/>
      <c r="I20" s="536"/>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row>
    <row r="21" spans="1:252" ht="20.25" customHeight="1" thickBot="1">
      <c r="A21" s="583"/>
      <c r="B21" s="1035" t="s">
        <v>724</v>
      </c>
      <c r="C21" s="1047"/>
      <c r="D21" s="1047"/>
      <c r="E21" s="1047"/>
      <c r="F21" s="1048"/>
      <c r="G21" s="1038">
        <f>G20+G12</f>
        <v>0</v>
      </c>
      <c r="H21" s="1039"/>
    </row>
    <row r="22" spans="1:252" ht="24.75" customHeight="1">
      <c r="C22" s="515"/>
    </row>
    <row r="23" spans="1:252">
      <c r="C23" s="515"/>
    </row>
    <row r="24" spans="1:252">
      <c r="C24" s="515"/>
    </row>
    <row r="25" spans="1:252">
      <c r="C25" s="521"/>
    </row>
    <row r="26" spans="1:252">
      <c r="C26" s="622"/>
    </row>
    <row r="27" spans="1:252">
      <c r="C27" s="506"/>
    </row>
    <row r="28" spans="1:252">
      <c r="C28" s="506"/>
    </row>
    <row r="29" spans="1:252">
      <c r="C29" s="515"/>
    </row>
    <row r="30" spans="1:252">
      <c r="C30" s="521"/>
    </row>
    <row r="31" spans="1:252">
      <c r="C31" s="622"/>
    </row>
    <row r="32" spans="1:252">
      <c r="C32" s="506"/>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c r="IP32" s="544"/>
      <c r="IQ32" s="544"/>
      <c r="IR32" s="544"/>
    </row>
    <row r="33" spans="1:10" s="544" customFormat="1">
      <c r="A33" s="539"/>
      <c r="B33" s="540"/>
      <c r="C33" s="506"/>
      <c r="D33" s="541"/>
      <c r="E33" s="541"/>
      <c r="F33" s="542"/>
      <c r="G33" s="543"/>
      <c r="H33" s="543"/>
      <c r="I33" s="523"/>
      <c r="J33" s="523"/>
    </row>
    <row r="34" spans="1:10" s="544" customFormat="1">
      <c r="A34" s="539"/>
      <c r="B34" s="540"/>
      <c r="C34" s="515"/>
      <c r="D34" s="541"/>
      <c r="E34" s="541"/>
      <c r="F34" s="542"/>
      <c r="G34" s="543"/>
      <c r="H34" s="543"/>
      <c r="I34" s="523"/>
      <c r="J34" s="523"/>
    </row>
    <row r="35" spans="1:10" s="544" customFormat="1">
      <c r="A35" s="539"/>
      <c r="B35" s="540"/>
      <c r="C35" s="515"/>
      <c r="D35" s="541"/>
      <c r="E35" s="541"/>
      <c r="F35" s="542"/>
      <c r="G35" s="543"/>
      <c r="H35" s="543"/>
      <c r="I35" s="523"/>
      <c r="J35" s="523"/>
    </row>
    <row r="36" spans="1:10" s="544" customFormat="1">
      <c r="A36" s="539"/>
      <c r="B36" s="540"/>
      <c r="C36" s="515"/>
      <c r="D36" s="541"/>
      <c r="E36" s="541"/>
      <c r="F36" s="542"/>
      <c r="G36" s="543"/>
      <c r="H36" s="543"/>
      <c r="I36" s="523"/>
      <c r="J36" s="523"/>
    </row>
    <row r="37" spans="1:10" s="544" customFormat="1">
      <c r="A37" s="539"/>
      <c r="B37" s="540"/>
      <c r="C37" s="515"/>
      <c r="D37" s="541"/>
      <c r="E37" s="541"/>
      <c r="F37" s="542"/>
      <c r="G37" s="543"/>
      <c r="H37" s="543"/>
      <c r="I37" s="523"/>
      <c r="J37" s="523"/>
    </row>
    <row r="38" spans="1:10" s="544" customFormat="1">
      <c r="A38" s="539"/>
      <c r="B38" s="540"/>
      <c r="C38" s="515"/>
      <c r="D38" s="541"/>
      <c r="E38" s="541"/>
      <c r="F38" s="542"/>
      <c r="G38" s="543"/>
      <c r="H38" s="543"/>
      <c r="I38" s="523"/>
      <c r="J38" s="523"/>
    </row>
    <row r="39" spans="1:10" s="544" customFormat="1">
      <c r="A39" s="539"/>
      <c r="B39" s="540"/>
      <c r="C39" s="515"/>
      <c r="D39" s="541"/>
      <c r="E39" s="541"/>
      <c r="F39" s="542"/>
      <c r="G39" s="543"/>
      <c r="H39" s="543"/>
      <c r="I39" s="523"/>
      <c r="J39" s="523"/>
    </row>
    <row r="40" spans="1:10" s="544" customFormat="1">
      <c r="A40" s="539"/>
      <c r="B40" s="540"/>
      <c r="C40" s="515"/>
      <c r="D40" s="541"/>
      <c r="E40" s="541"/>
      <c r="F40" s="542"/>
      <c r="G40" s="543"/>
      <c r="H40" s="543"/>
      <c r="I40" s="523"/>
      <c r="J40" s="523"/>
    </row>
    <row r="41" spans="1:10" s="544" customFormat="1">
      <c r="A41" s="539"/>
      <c r="B41" s="540"/>
      <c r="C41" s="515"/>
      <c r="D41" s="541"/>
      <c r="E41" s="541"/>
      <c r="F41" s="542"/>
      <c r="G41" s="543"/>
      <c r="H41" s="543"/>
      <c r="I41" s="523"/>
      <c r="J41" s="523"/>
    </row>
    <row r="42" spans="1:10" s="544" customFormat="1">
      <c r="A42" s="539"/>
      <c r="B42" s="540"/>
      <c r="C42" s="515"/>
      <c r="D42" s="541"/>
      <c r="E42" s="541"/>
      <c r="F42" s="542"/>
      <c r="G42" s="543"/>
      <c r="H42" s="543"/>
      <c r="I42" s="523"/>
      <c r="J42" s="523"/>
    </row>
    <row r="43" spans="1:10" s="544" customFormat="1">
      <c r="A43" s="539"/>
      <c r="B43" s="540"/>
      <c r="C43" s="515"/>
      <c r="D43" s="541"/>
      <c r="E43" s="541"/>
      <c r="F43" s="542"/>
      <c r="G43" s="543"/>
      <c r="H43" s="543"/>
      <c r="I43" s="523"/>
      <c r="J43" s="523"/>
    </row>
    <row r="44" spans="1:10" s="544" customFormat="1">
      <c r="A44" s="539"/>
      <c r="B44" s="540"/>
      <c r="C44" s="515"/>
      <c r="D44" s="541"/>
      <c r="E44" s="541"/>
      <c r="F44" s="542"/>
      <c r="G44" s="543"/>
      <c r="H44" s="543"/>
      <c r="I44" s="523"/>
      <c r="J44" s="523"/>
    </row>
    <row r="45" spans="1:10" s="544" customFormat="1">
      <c r="A45" s="539"/>
      <c r="B45" s="540"/>
      <c r="C45" s="515"/>
      <c r="D45" s="541"/>
      <c r="E45" s="541"/>
      <c r="F45" s="542"/>
      <c r="G45" s="543"/>
      <c r="H45" s="543"/>
      <c r="I45" s="523"/>
      <c r="J45" s="523"/>
    </row>
    <row r="46" spans="1:10" s="544" customFormat="1">
      <c r="A46" s="539"/>
      <c r="B46" s="540"/>
      <c r="C46" s="515"/>
      <c r="D46" s="541"/>
      <c r="E46" s="541"/>
      <c r="F46" s="542"/>
      <c r="G46" s="543"/>
      <c r="H46" s="543"/>
      <c r="I46" s="523"/>
      <c r="J46" s="523"/>
    </row>
    <row r="47" spans="1:10" s="544" customFormat="1">
      <c r="A47" s="539"/>
      <c r="B47" s="540"/>
      <c r="C47" s="515"/>
      <c r="D47" s="541"/>
      <c r="E47" s="541"/>
      <c r="F47" s="542"/>
      <c r="G47" s="543"/>
      <c r="H47" s="543"/>
      <c r="I47" s="523"/>
      <c r="J47" s="523"/>
    </row>
    <row r="48" spans="1:10"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61"/>
      <c r="D53" s="541"/>
      <c r="E53" s="541"/>
      <c r="F53" s="542"/>
      <c r="G53" s="543"/>
      <c r="H53" s="543"/>
      <c r="I53" s="523"/>
      <c r="J53" s="523"/>
    </row>
    <row r="54" spans="1:252" s="544" customFormat="1">
      <c r="A54" s="539"/>
      <c r="B54" s="540"/>
      <c r="C54" s="622"/>
      <c r="D54" s="541"/>
      <c r="E54" s="541"/>
      <c r="F54" s="542"/>
      <c r="G54" s="543"/>
      <c r="H54" s="543"/>
      <c r="I54" s="523"/>
      <c r="J54" s="523"/>
    </row>
    <row r="55" spans="1:252" s="544" customFormat="1">
      <c r="A55" s="539"/>
      <c r="B55" s="540"/>
      <c r="C55" s="521"/>
      <c r="D55" s="541"/>
      <c r="E55" s="541"/>
      <c r="F55" s="542"/>
      <c r="G55" s="543"/>
      <c r="H55" s="543"/>
      <c r="I55" s="523"/>
      <c r="J55" s="523"/>
    </row>
    <row r="56" spans="1:252" s="544" customFormat="1">
      <c r="A56" s="539"/>
      <c r="B56" s="540"/>
      <c r="C56" s="622"/>
      <c r="D56" s="541"/>
      <c r="E56" s="541"/>
      <c r="F56" s="542"/>
      <c r="G56" s="543"/>
      <c r="H56" s="543"/>
      <c r="I56" s="523"/>
      <c r="J56" s="523"/>
    </row>
    <row r="57" spans="1:252" s="544" customFormat="1">
      <c r="A57" s="539"/>
      <c r="B57" s="540"/>
      <c r="C57" s="521"/>
      <c r="D57" s="541"/>
      <c r="E57" s="541"/>
      <c r="F57" s="542"/>
      <c r="G57" s="543"/>
      <c r="H57" s="543"/>
      <c r="I57" s="523"/>
      <c r="J57" s="523"/>
    </row>
    <row r="58" spans="1:252"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row>
  </sheetData>
  <customSheetViews>
    <customSheetView guid="{D18DB499-0579-FF4A-9B8B-3F60D92FC7BB}" scale="174" showPageBreaks="1" zeroValues="0" printArea="1" view="pageBreakPreview" topLeftCell="A15">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3">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3">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83" priority="8" stopIfTrue="1" operator="equal">
      <formula>0</formula>
    </cfRule>
  </conditionalFormatting>
  <conditionalFormatting sqref="F8">
    <cfRule type="cellIs" dxfId="82" priority="7" stopIfTrue="1" operator="equal">
      <formula>0</formula>
    </cfRule>
  </conditionalFormatting>
  <conditionalFormatting sqref="F9">
    <cfRule type="cellIs" dxfId="81" priority="6" stopIfTrue="1" operator="equal">
      <formula>0</formula>
    </cfRule>
  </conditionalFormatting>
  <conditionalFormatting sqref="F10">
    <cfRule type="cellIs" dxfId="80" priority="5" stopIfTrue="1" operator="equal">
      <formula>0</formula>
    </cfRule>
  </conditionalFormatting>
  <conditionalFormatting sqref="F5">
    <cfRule type="cellIs" dxfId="79" priority="4" stopIfTrue="1" operator="equal">
      <formula>0</formula>
    </cfRule>
  </conditionalFormatting>
  <conditionalFormatting sqref="F6">
    <cfRule type="cellIs" dxfId="78" priority="3" stopIfTrue="1" operator="equal">
      <formula>0</formula>
    </cfRule>
  </conditionalFormatting>
  <conditionalFormatting sqref="F11">
    <cfRule type="cellIs" dxfId="77" priority="2" stopIfTrue="1" operator="equal">
      <formula>0</formula>
    </cfRule>
  </conditionalFormatting>
  <conditionalFormatting sqref="F11">
    <cfRule type="cellIs" dxfId="76"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R63"/>
  <sheetViews>
    <sheetView showZeros="0" view="pageBreakPreview" topLeftCell="A16" zoomScaleNormal="100" zoomScaleSheetLayoutView="100" workbookViewId="0">
      <selection activeCell="B7" sqref="B7"/>
    </sheetView>
  </sheetViews>
  <sheetFormatPr baseColWidth="10" defaultColWidth="9.1640625" defaultRowHeight="12"/>
  <cols>
    <col min="1" max="1" width="5.6640625" style="539" customWidth="1"/>
    <col min="2" max="2" width="43" style="540" customWidth="1"/>
    <col min="3" max="3" width="9.5" style="541" customWidth="1"/>
    <col min="4" max="4" width="8.5" style="541" customWidth="1"/>
    <col min="5" max="5" width="7" style="541" customWidth="1"/>
    <col min="6" max="6" width="6.5" style="542" customWidth="1"/>
    <col min="7" max="7" width="9.33203125" style="543"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11</v>
      </c>
      <c r="B2" s="601" t="s">
        <v>725</v>
      </c>
      <c r="C2" s="600"/>
      <c r="D2" s="600"/>
      <c r="E2" s="600"/>
      <c r="F2" s="602"/>
      <c r="G2" s="603"/>
      <c r="H2" s="603"/>
      <c r="I2" s="604"/>
    </row>
    <row r="3" spans="1:252" s="503" customFormat="1" ht="20.25" customHeight="1">
      <c r="A3" s="605" t="s">
        <v>474</v>
      </c>
      <c r="B3" s="601" t="s">
        <v>351</v>
      </c>
      <c r="C3" s="600"/>
      <c r="D3" s="600"/>
      <c r="E3" s="600"/>
      <c r="F3" s="602"/>
      <c r="G3" s="603"/>
      <c r="H3" s="603"/>
      <c r="I3" s="604"/>
    </row>
    <row r="4" spans="1:252" s="612" customFormat="1" ht="228">
      <c r="A4" s="606">
        <f>1</f>
        <v>1</v>
      </c>
      <c r="B4" s="830" t="s">
        <v>934</v>
      </c>
      <c r="C4" s="838"/>
      <c r="D4" s="839"/>
      <c r="E4" s="832"/>
      <c r="F4" s="833"/>
      <c r="G4" s="834"/>
      <c r="H4" s="835">
        <f t="shared" ref="H4:H14" si="0">F4*G4</f>
        <v>0</v>
      </c>
      <c r="I4" s="611"/>
    </row>
    <row r="5" spans="1:252" s="612" customFormat="1" ht="251">
      <c r="A5" s="606"/>
      <c r="B5" s="830" t="s">
        <v>937</v>
      </c>
      <c r="C5" s="839" t="s">
        <v>353</v>
      </c>
      <c r="D5" s="839" t="s">
        <v>353</v>
      </c>
      <c r="E5" s="832" t="s">
        <v>0</v>
      </c>
      <c r="F5" s="836">
        <v>1</v>
      </c>
      <c r="G5" s="834"/>
      <c r="H5" s="888">
        <f t="shared" si="0"/>
        <v>0</v>
      </c>
      <c r="I5" s="611"/>
    </row>
    <row r="6" spans="1:252" s="612" customFormat="1" ht="192">
      <c r="A6" s="606">
        <f>A4+1</f>
        <v>2</v>
      </c>
      <c r="B6" s="830" t="s">
        <v>935</v>
      </c>
      <c r="C6" s="838"/>
      <c r="D6" s="839"/>
      <c r="E6" s="832"/>
      <c r="F6" s="833"/>
      <c r="G6" s="834"/>
      <c r="H6" s="835">
        <f t="shared" si="0"/>
        <v>0</v>
      </c>
      <c r="I6" s="611"/>
    </row>
    <row r="7" spans="1:252" s="612" customFormat="1" ht="284">
      <c r="A7" s="606"/>
      <c r="B7" s="830" t="s">
        <v>936</v>
      </c>
      <c r="C7" s="839" t="s">
        <v>353</v>
      </c>
      <c r="D7" s="839" t="s">
        <v>353</v>
      </c>
      <c r="E7" s="832" t="s">
        <v>0</v>
      </c>
      <c r="F7" s="836">
        <v>1</v>
      </c>
      <c r="G7" s="834"/>
      <c r="H7" s="888">
        <f t="shared" si="0"/>
        <v>0</v>
      </c>
      <c r="I7" s="611"/>
    </row>
    <row r="8" spans="1:252" s="612" customFormat="1" ht="36">
      <c r="A8" s="606">
        <v>3</v>
      </c>
      <c r="B8" s="607" t="s">
        <v>683</v>
      </c>
      <c r="C8" s="614" t="s">
        <v>71</v>
      </c>
      <c r="D8" s="614" t="s">
        <v>71</v>
      </c>
      <c r="E8" s="608" t="s">
        <v>0</v>
      </c>
      <c r="F8" s="613">
        <v>1</v>
      </c>
      <c r="G8" s="610"/>
      <c r="H8" s="887">
        <f t="shared" si="0"/>
        <v>0</v>
      </c>
      <c r="I8" s="518"/>
    </row>
    <row r="9" spans="1:252" s="612" customFormat="1" ht="36">
      <c r="A9" s="606">
        <f>A8+1</f>
        <v>4</v>
      </c>
      <c r="B9" s="607" t="s">
        <v>497</v>
      </c>
      <c r="C9" s="614" t="s">
        <v>71</v>
      </c>
      <c r="D9" s="614" t="s">
        <v>71</v>
      </c>
      <c r="E9" s="608" t="s">
        <v>0</v>
      </c>
      <c r="F9" s="613">
        <v>1</v>
      </c>
      <c r="G9" s="610"/>
      <c r="H9" s="887">
        <f t="shared" si="0"/>
        <v>0</v>
      </c>
      <c r="I9" s="518"/>
    </row>
    <row r="10" spans="1:252" s="612" customFormat="1" ht="180">
      <c r="A10" s="606">
        <v>5</v>
      </c>
      <c r="B10" s="830" t="s">
        <v>499</v>
      </c>
      <c r="C10" s="832"/>
      <c r="D10" s="832"/>
      <c r="E10" s="832" t="s">
        <v>0</v>
      </c>
      <c r="F10" s="836">
        <v>1</v>
      </c>
      <c r="G10" s="834"/>
      <c r="H10" s="888">
        <f t="shared" si="0"/>
        <v>0</v>
      </c>
      <c r="I10" s="518"/>
    </row>
    <row r="11" spans="1:252" s="612" customFormat="1" ht="72">
      <c r="A11" s="606">
        <f>A10+1</f>
        <v>6</v>
      </c>
      <c r="B11" s="830" t="s">
        <v>500</v>
      </c>
      <c r="C11" s="832"/>
      <c r="D11" s="832"/>
      <c r="E11" s="832" t="s">
        <v>0</v>
      </c>
      <c r="F11" s="836">
        <v>1</v>
      </c>
      <c r="G11" s="834"/>
      <c r="H11" s="888">
        <f t="shared" si="0"/>
        <v>0</v>
      </c>
      <c r="I11" s="518"/>
    </row>
    <row r="12" spans="1:252" s="612" customFormat="1" ht="84">
      <c r="A12" s="606">
        <f>A11+1</f>
        <v>7</v>
      </c>
      <c r="B12" s="830" t="s">
        <v>501</v>
      </c>
      <c r="C12" s="832"/>
      <c r="D12" s="832"/>
      <c r="E12" s="832" t="s">
        <v>0</v>
      </c>
      <c r="F12" s="836">
        <v>1</v>
      </c>
      <c r="G12" s="834"/>
      <c r="H12" s="888">
        <f t="shared" si="0"/>
        <v>0</v>
      </c>
      <c r="I12" s="518"/>
    </row>
    <row r="13" spans="1:252" s="612" customFormat="1" ht="96">
      <c r="A13" s="606">
        <f>A12+1</f>
        <v>8</v>
      </c>
      <c r="B13" s="830" t="s">
        <v>502</v>
      </c>
      <c r="C13" s="832"/>
      <c r="D13" s="832"/>
      <c r="E13" s="832" t="s">
        <v>0</v>
      </c>
      <c r="F13" s="836">
        <v>1</v>
      </c>
      <c r="G13" s="834"/>
      <c r="H13" s="888">
        <f t="shared" si="0"/>
        <v>0</v>
      </c>
      <c r="I13" s="518"/>
    </row>
    <row r="14" spans="1:252" s="496" customFormat="1" ht="56.25" customHeight="1">
      <c r="A14" s="606">
        <v>9</v>
      </c>
      <c r="B14" s="830" t="s">
        <v>82</v>
      </c>
      <c r="C14" s="831"/>
      <c r="D14" s="831"/>
      <c r="E14" s="832" t="s">
        <v>366</v>
      </c>
      <c r="F14" s="836">
        <v>45</v>
      </c>
      <c r="G14" s="834"/>
      <c r="H14" s="888">
        <f t="shared" si="0"/>
        <v>0</v>
      </c>
      <c r="I14" s="615"/>
    </row>
    <row r="15" spans="1:252" ht="20.25" customHeight="1">
      <c r="A15" s="616"/>
      <c r="B15" s="616"/>
      <c r="C15" s="616"/>
      <c r="D15" s="616"/>
      <c r="E15" s="616"/>
      <c r="F15" s="617" t="s">
        <v>726</v>
      </c>
      <c r="G15" s="1045">
        <f>SUM(H4:H14)</f>
        <v>0</v>
      </c>
      <c r="H15" s="1045"/>
      <c r="I15" s="604"/>
      <c r="J15" s="503"/>
      <c r="K15" s="503"/>
      <c r="L15" s="503"/>
      <c r="M15" s="503"/>
      <c r="N15" s="503"/>
      <c r="O15" s="503"/>
      <c r="P15" s="503"/>
      <c r="Q15" s="503"/>
      <c r="R15" s="503"/>
      <c r="S15" s="503"/>
      <c r="T15" s="503"/>
      <c r="U15" s="503"/>
      <c r="V15" s="503"/>
    </row>
    <row r="16" spans="1:252" s="532" customFormat="1" ht="12" customHeight="1">
      <c r="A16" s="600">
        <v>11</v>
      </c>
      <c r="B16" s="601" t="s">
        <v>725</v>
      </c>
      <c r="C16" s="600"/>
      <c r="D16" s="600"/>
      <c r="E16" s="600"/>
      <c r="F16" s="618"/>
      <c r="G16" s="619"/>
      <c r="H16" s="619"/>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20.25" customHeight="1">
      <c r="A17" s="605" t="s">
        <v>477</v>
      </c>
      <c r="B17" s="601" t="s">
        <v>377</v>
      </c>
      <c r="C17" s="600"/>
      <c r="D17" s="600"/>
      <c r="E17" s="600"/>
      <c r="F17" s="618"/>
      <c r="G17" s="619"/>
      <c r="H17" s="619"/>
      <c r="I17" s="604"/>
    </row>
    <row r="18" spans="1:252" ht="36">
      <c r="A18" s="606">
        <f>1</f>
        <v>1</v>
      </c>
      <c r="B18" s="607" t="s">
        <v>685</v>
      </c>
      <c r="C18" s="614" t="s">
        <v>71</v>
      </c>
      <c r="D18" s="614" t="s">
        <v>71</v>
      </c>
      <c r="E18" s="608" t="s">
        <v>364</v>
      </c>
      <c r="F18" s="609">
        <v>1</v>
      </c>
      <c r="G18" s="610"/>
      <c r="H18" s="887">
        <f t="shared" ref="H18:H24" si="1">F18*G18</f>
        <v>0</v>
      </c>
      <c r="I18" s="604"/>
      <c r="J18" s="503"/>
      <c r="K18" s="503"/>
      <c r="L18" s="503"/>
      <c r="M18" s="503"/>
      <c r="N18" s="503"/>
      <c r="O18" s="503"/>
      <c r="P18" s="503"/>
      <c r="Q18" s="503"/>
      <c r="R18" s="503"/>
      <c r="S18" s="503"/>
      <c r="T18" s="503"/>
      <c r="U18" s="503"/>
      <c r="V18" s="503"/>
    </row>
    <row r="19" spans="1:252" ht="36">
      <c r="A19" s="606">
        <f t="shared" ref="A19:A24" si="2">A18+1</f>
        <v>2</v>
      </c>
      <c r="B19" s="607" t="s">
        <v>509</v>
      </c>
      <c r="C19" s="614" t="s">
        <v>71</v>
      </c>
      <c r="D19" s="614" t="s">
        <v>71</v>
      </c>
      <c r="E19" s="608" t="s">
        <v>364</v>
      </c>
      <c r="F19" s="609">
        <v>1</v>
      </c>
      <c r="G19" s="610"/>
      <c r="H19" s="887">
        <f t="shared" si="1"/>
        <v>0</v>
      </c>
      <c r="I19" s="604"/>
      <c r="J19" s="503"/>
      <c r="K19" s="503"/>
      <c r="L19" s="503"/>
      <c r="M19" s="503"/>
      <c r="N19" s="503"/>
      <c r="O19" s="503"/>
      <c r="P19" s="503"/>
      <c r="Q19" s="503"/>
      <c r="R19" s="503"/>
      <c r="S19" s="503"/>
      <c r="T19" s="503"/>
      <c r="U19" s="503"/>
      <c r="V19" s="503"/>
    </row>
    <row r="20" spans="1:252" ht="60">
      <c r="A20" s="606">
        <f t="shared" si="2"/>
        <v>3</v>
      </c>
      <c r="B20" s="607" t="s">
        <v>510</v>
      </c>
      <c r="C20" s="614" t="s">
        <v>71</v>
      </c>
      <c r="D20" s="614" t="s">
        <v>71</v>
      </c>
      <c r="E20" s="608" t="s">
        <v>0</v>
      </c>
      <c r="F20" s="613">
        <v>4</v>
      </c>
      <c r="G20" s="610"/>
      <c r="H20" s="887">
        <f t="shared" si="1"/>
        <v>0</v>
      </c>
      <c r="I20" s="604"/>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3"/>
      <c r="ES20" s="503"/>
      <c r="ET20" s="503"/>
      <c r="EU20" s="503"/>
      <c r="EV20" s="503"/>
      <c r="EW20" s="503"/>
      <c r="EX20" s="503"/>
      <c r="EY20" s="503"/>
      <c r="EZ20" s="503"/>
      <c r="FA20" s="503"/>
      <c r="FB20" s="503"/>
      <c r="FC20" s="503"/>
      <c r="FD20" s="503"/>
      <c r="FE20" s="503"/>
      <c r="FF20" s="503"/>
      <c r="FG20" s="503"/>
      <c r="FH20" s="503"/>
      <c r="FI20" s="503"/>
      <c r="FJ20" s="503"/>
      <c r="FK20" s="503"/>
      <c r="FL20" s="503"/>
      <c r="FM20" s="503"/>
      <c r="FN20" s="503"/>
      <c r="FO20" s="503"/>
      <c r="FP20" s="503"/>
      <c r="FQ20" s="503"/>
      <c r="FR20" s="503"/>
      <c r="FS20" s="503"/>
      <c r="FT20" s="503"/>
      <c r="FU20" s="503"/>
      <c r="FV20" s="503"/>
      <c r="FW20" s="503"/>
      <c r="FX20" s="503"/>
      <c r="FY20" s="503"/>
      <c r="FZ20" s="503"/>
      <c r="GA20" s="503"/>
      <c r="GB20" s="503"/>
      <c r="GC20" s="503"/>
      <c r="GD20" s="503"/>
      <c r="GE20" s="503"/>
      <c r="GF20" s="503"/>
      <c r="GG20" s="503"/>
      <c r="GH20" s="503"/>
      <c r="GI20" s="503"/>
      <c r="GJ20" s="503"/>
      <c r="GK20" s="503"/>
      <c r="GL20" s="503"/>
      <c r="GM20" s="503"/>
      <c r="GN20" s="503"/>
      <c r="GO20" s="503"/>
      <c r="GP20" s="503"/>
      <c r="GQ20" s="503"/>
      <c r="GR20" s="503"/>
      <c r="GS20" s="503"/>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c r="IP20" s="503"/>
      <c r="IQ20" s="503"/>
      <c r="IR20" s="503"/>
    </row>
    <row r="21" spans="1:252" s="503" customFormat="1" ht="36">
      <c r="A21" s="606">
        <f t="shared" si="2"/>
        <v>4</v>
      </c>
      <c r="B21" s="830" t="s">
        <v>511</v>
      </c>
      <c r="C21" s="831"/>
      <c r="D21" s="831"/>
      <c r="E21" s="832" t="s">
        <v>364</v>
      </c>
      <c r="F21" s="833">
        <v>4</v>
      </c>
      <c r="G21" s="834"/>
      <c r="H21" s="888">
        <f t="shared" si="1"/>
        <v>0</v>
      </c>
      <c r="I21" s="604"/>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row>
    <row r="22" spans="1:252" ht="36">
      <c r="A22" s="606">
        <f t="shared" si="2"/>
        <v>5</v>
      </c>
      <c r="B22" s="830" t="s">
        <v>686</v>
      </c>
      <c r="C22" s="831"/>
      <c r="D22" s="831"/>
      <c r="E22" s="832" t="s">
        <v>364</v>
      </c>
      <c r="F22" s="833">
        <v>1</v>
      </c>
      <c r="G22" s="834"/>
      <c r="H22" s="888">
        <f t="shared" si="1"/>
        <v>0</v>
      </c>
      <c r="I22" s="604"/>
      <c r="J22" s="503"/>
      <c r="K22" s="503"/>
      <c r="L22" s="503"/>
      <c r="M22" s="503"/>
      <c r="N22" s="503"/>
      <c r="O22" s="503"/>
      <c r="P22" s="503"/>
      <c r="Q22" s="503"/>
      <c r="R22" s="503"/>
      <c r="S22" s="503"/>
      <c r="T22" s="503"/>
      <c r="U22" s="503"/>
      <c r="V22" s="503"/>
    </row>
    <row r="23" spans="1:252" ht="36">
      <c r="A23" s="606">
        <f t="shared" si="2"/>
        <v>6</v>
      </c>
      <c r="B23" s="830" t="s">
        <v>513</v>
      </c>
      <c r="C23" s="831"/>
      <c r="D23" s="831"/>
      <c r="E23" s="832" t="s">
        <v>364</v>
      </c>
      <c r="F23" s="833">
        <v>1</v>
      </c>
      <c r="G23" s="834"/>
      <c r="H23" s="888">
        <f t="shared" si="1"/>
        <v>0</v>
      </c>
      <c r="I23" s="604"/>
      <c r="J23" s="503"/>
      <c r="K23" s="503"/>
      <c r="L23" s="503"/>
      <c r="M23" s="503"/>
      <c r="N23" s="503"/>
      <c r="O23" s="503"/>
      <c r="P23" s="503"/>
      <c r="Q23" s="503"/>
      <c r="R23" s="503"/>
      <c r="S23" s="503"/>
      <c r="T23" s="503"/>
      <c r="U23" s="503"/>
      <c r="V23" s="503"/>
    </row>
    <row r="24" spans="1:252" ht="48">
      <c r="A24" s="606">
        <f t="shared" si="2"/>
        <v>7</v>
      </c>
      <c r="B24" s="830" t="s">
        <v>514</v>
      </c>
      <c r="C24" s="831"/>
      <c r="D24" s="831"/>
      <c r="E24" s="832" t="s">
        <v>364</v>
      </c>
      <c r="F24" s="836">
        <v>1</v>
      </c>
      <c r="G24" s="837"/>
      <c r="H24" s="888">
        <f t="shared" si="1"/>
        <v>0</v>
      </c>
      <c r="I24" s="611"/>
      <c r="J24" s="612"/>
      <c r="K24" s="612"/>
      <c r="L24" s="612"/>
      <c r="M24" s="612"/>
      <c r="N24" s="612"/>
      <c r="O24" s="612"/>
      <c r="P24" s="612"/>
      <c r="Q24" s="612"/>
      <c r="R24" s="612"/>
      <c r="S24" s="612"/>
      <c r="T24" s="612"/>
      <c r="U24" s="612"/>
      <c r="V24" s="612"/>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c r="IB24" s="537"/>
      <c r="IC24" s="537"/>
      <c r="ID24" s="537"/>
      <c r="IE24" s="537"/>
      <c r="IF24" s="537"/>
      <c r="IG24" s="537"/>
      <c r="IH24" s="537"/>
      <c r="II24" s="537"/>
      <c r="IJ24" s="537"/>
      <c r="IK24" s="537"/>
      <c r="IL24" s="537"/>
      <c r="IM24" s="537"/>
      <c r="IN24" s="537"/>
      <c r="IO24" s="537"/>
      <c r="IP24" s="537"/>
      <c r="IQ24" s="537"/>
      <c r="IR24" s="537"/>
    </row>
    <row r="25" spans="1:252" s="537" customFormat="1" ht="13" thickBot="1">
      <c r="A25" s="620"/>
      <c r="B25" s="620"/>
      <c r="C25" s="620"/>
      <c r="D25" s="620"/>
      <c r="E25" s="620"/>
      <c r="F25" s="621" t="s">
        <v>727</v>
      </c>
      <c r="G25" s="1028">
        <f>SUM(H18:H24)</f>
        <v>0</v>
      </c>
      <c r="H25" s="1046"/>
      <c r="I25" s="536"/>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row>
    <row r="26" spans="1:252" ht="20.25" customHeight="1" thickBot="1">
      <c r="A26" s="583"/>
      <c r="B26" s="1035" t="s">
        <v>728</v>
      </c>
      <c r="C26" s="1047"/>
      <c r="D26" s="1047"/>
      <c r="E26" s="1047"/>
      <c r="F26" s="1048"/>
      <c r="G26" s="1038">
        <f>G25+G15</f>
        <v>0</v>
      </c>
      <c r="H26" s="1039"/>
    </row>
    <row r="27" spans="1:252" ht="24.75" customHeight="1">
      <c r="C27" s="515"/>
    </row>
    <row r="28" spans="1:252">
      <c r="C28" s="515"/>
    </row>
    <row r="29" spans="1:252">
      <c r="C29" s="515"/>
    </row>
    <row r="30" spans="1:252">
      <c r="C30" s="521"/>
    </row>
    <row r="31" spans="1:252">
      <c r="C31" s="622"/>
    </row>
    <row r="32" spans="1:252">
      <c r="C32" s="506"/>
    </row>
    <row r="33" spans="1:252">
      <c r="C33" s="506"/>
    </row>
    <row r="34" spans="1:252">
      <c r="C34" s="515"/>
    </row>
    <row r="35" spans="1:252">
      <c r="C35" s="521"/>
    </row>
    <row r="36" spans="1:252">
      <c r="C36" s="622"/>
    </row>
    <row r="37" spans="1:252">
      <c r="C37" s="506"/>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c r="DT37" s="544"/>
      <c r="DU37" s="544"/>
      <c r="DV37" s="544"/>
      <c r="DW37" s="544"/>
      <c r="DX37" s="544"/>
      <c r="DY37" s="544"/>
      <c r="DZ37" s="544"/>
      <c r="EA37" s="544"/>
      <c r="EB37" s="544"/>
      <c r="EC37" s="544"/>
      <c r="ED37" s="544"/>
      <c r="EE37" s="544"/>
      <c r="EF37" s="544"/>
      <c r="EG37" s="544"/>
      <c r="EH37" s="544"/>
      <c r="EI37" s="544"/>
      <c r="EJ37" s="544"/>
      <c r="EK37" s="544"/>
      <c r="EL37" s="544"/>
      <c r="EM37" s="544"/>
      <c r="EN37" s="544"/>
      <c r="EO37" s="544"/>
      <c r="EP37" s="544"/>
      <c r="EQ37" s="544"/>
      <c r="ER37" s="544"/>
      <c r="ES37" s="544"/>
      <c r="ET37" s="544"/>
      <c r="EU37" s="544"/>
      <c r="EV37" s="544"/>
      <c r="EW37" s="544"/>
      <c r="EX37" s="544"/>
      <c r="EY37" s="544"/>
      <c r="EZ37" s="544"/>
      <c r="FA37" s="544"/>
      <c r="FB37" s="544"/>
      <c r="FC37" s="544"/>
      <c r="FD37" s="544"/>
      <c r="FE37" s="544"/>
      <c r="FF37" s="544"/>
      <c r="FG37" s="544"/>
      <c r="FH37" s="544"/>
      <c r="FI37" s="544"/>
      <c r="FJ37" s="544"/>
      <c r="FK37" s="544"/>
      <c r="FL37" s="544"/>
      <c r="FM37" s="544"/>
      <c r="FN37" s="544"/>
      <c r="FO37" s="544"/>
      <c r="FP37" s="544"/>
      <c r="FQ37" s="544"/>
      <c r="FR37" s="544"/>
      <c r="FS37" s="544"/>
      <c r="FT37" s="544"/>
      <c r="FU37" s="544"/>
      <c r="FV37" s="544"/>
      <c r="FW37" s="544"/>
      <c r="FX37" s="544"/>
      <c r="FY37" s="544"/>
      <c r="FZ37" s="544"/>
      <c r="GA37" s="544"/>
      <c r="GB37" s="544"/>
      <c r="GC37" s="544"/>
      <c r="GD37" s="544"/>
      <c r="GE37" s="544"/>
      <c r="GF37" s="544"/>
      <c r="GG37" s="544"/>
      <c r="GH37" s="544"/>
      <c r="GI37" s="544"/>
      <c r="GJ37" s="544"/>
      <c r="GK37" s="544"/>
      <c r="GL37" s="544"/>
      <c r="GM37" s="544"/>
      <c r="GN37" s="544"/>
      <c r="GO37" s="544"/>
      <c r="GP37" s="544"/>
      <c r="GQ37" s="544"/>
      <c r="GR37" s="544"/>
      <c r="GS37" s="544"/>
      <c r="GT37" s="544"/>
      <c r="GU37" s="544"/>
      <c r="GV37" s="544"/>
      <c r="GW37" s="544"/>
      <c r="GX37" s="544"/>
      <c r="GY37" s="544"/>
      <c r="GZ37" s="544"/>
      <c r="HA37" s="544"/>
      <c r="HB37" s="544"/>
      <c r="HC37" s="544"/>
      <c r="HD37" s="544"/>
      <c r="HE37" s="544"/>
      <c r="HF37" s="544"/>
      <c r="HG37" s="544"/>
      <c r="HH37" s="544"/>
      <c r="HI37" s="544"/>
      <c r="HJ37" s="544"/>
      <c r="HK37" s="544"/>
      <c r="HL37" s="544"/>
      <c r="HM37" s="544"/>
      <c r="HN37" s="544"/>
      <c r="HO37" s="544"/>
      <c r="HP37" s="544"/>
      <c r="HQ37" s="544"/>
      <c r="HR37" s="544"/>
      <c r="HS37" s="544"/>
      <c r="HT37" s="544"/>
      <c r="HU37" s="544"/>
      <c r="HV37" s="544"/>
      <c r="HW37" s="544"/>
      <c r="HX37" s="544"/>
      <c r="HY37" s="544"/>
      <c r="HZ37" s="544"/>
      <c r="IA37" s="544"/>
      <c r="IB37" s="544"/>
      <c r="IC37" s="544"/>
      <c r="ID37" s="544"/>
      <c r="IE37" s="544"/>
      <c r="IF37" s="544"/>
      <c r="IG37" s="544"/>
      <c r="IH37" s="544"/>
      <c r="II37" s="544"/>
      <c r="IJ37" s="544"/>
      <c r="IK37" s="544"/>
      <c r="IL37" s="544"/>
      <c r="IM37" s="544"/>
      <c r="IN37" s="544"/>
      <c r="IO37" s="544"/>
      <c r="IP37" s="544"/>
      <c r="IQ37" s="544"/>
      <c r="IR37" s="544"/>
    </row>
    <row r="38" spans="1:252" s="544" customFormat="1">
      <c r="A38" s="539"/>
      <c r="B38" s="540"/>
      <c r="C38" s="506"/>
      <c r="D38" s="541"/>
      <c r="E38" s="541"/>
      <c r="F38" s="542"/>
      <c r="G38" s="543"/>
      <c r="H38" s="543"/>
      <c r="I38" s="523"/>
      <c r="J38" s="523"/>
    </row>
    <row r="39" spans="1:252" s="544" customFormat="1">
      <c r="A39" s="539"/>
      <c r="B39" s="540"/>
      <c r="C39" s="515"/>
      <c r="D39" s="541"/>
      <c r="E39" s="541"/>
      <c r="F39" s="542"/>
      <c r="G39" s="543"/>
      <c r="H39" s="543"/>
      <c r="I39" s="523"/>
      <c r="J39" s="523"/>
    </row>
    <row r="40" spans="1:252" s="544" customFormat="1">
      <c r="A40" s="539"/>
      <c r="B40" s="540"/>
      <c r="C40" s="515"/>
      <c r="D40" s="541"/>
      <c r="E40" s="541"/>
      <c r="F40" s="542"/>
      <c r="G40" s="543"/>
      <c r="H40" s="543"/>
      <c r="I40" s="523"/>
      <c r="J40" s="523"/>
    </row>
    <row r="41" spans="1:252" s="544" customFormat="1">
      <c r="A41" s="539"/>
      <c r="B41" s="540"/>
      <c r="C41" s="515"/>
      <c r="D41" s="541"/>
      <c r="E41" s="541"/>
      <c r="F41" s="542"/>
      <c r="G41" s="543"/>
      <c r="H41" s="543"/>
      <c r="I41" s="523"/>
      <c r="J41" s="523"/>
    </row>
    <row r="42" spans="1:252" s="544" customFormat="1">
      <c r="A42" s="539"/>
      <c r="B42" s="540"/>
      <c r="C42" s="515"/>
      <c r="D42" s="541"/>
      <c r="E42" s="541"/>
      <c r="F42" s="542"/>
      <c r="G42" s="543"/>
      <c r="H42" s="543"/>
      <c r="I42" s="523"/>
      <c r="J42" s="523"/>
    </row>
    <row r="43" spans="1:252" s="544" customFormat="1">
      <c r="A43" s="539"/>
      <c r="B43" s="540"/>
      <c r="C43" s="515"/>
      <c r="D43" s="541"/>
      <c r="E43" s="541"/>
      <c r="F43" s="542"/>
      <c r="G43" s="543"/>
      <c r="H43" s="543"/>
      <c r="I43" s="523"/>
      <c r="J43" s="523"/>
    </row>
    <row r="44" spans="1:252" s="544" customFormat="1">
      <c r="A44" s="539"/>
      <c r="B44" s="540"/>
      <c r="C44" s="515"/>
      <c r="D44" s="541"/>
      <c r="E44" s="541"/>
      <c r="F44" s="542"/>
      <c r="G44" s="543"/>
      <c r="H44" s="543"/>
      <c r="I44" s="523"/>
      <c r="J44" s="523"/>
    </row>
    <row r="45" spans="1:252" s="544" customFormat="1">
      <c r="A45" s="539"/>
      <c r="B45" s="540"/>
      <c r="C45" s="515"/>
      <c r="D45" s="541"/>
      <c r="E45" s="541"/>
      <c r="F45" s="542"/>
      <c r="G45" s="543"/>
      <c r="H45" s="543"/>
      <c r="I45" s="523"/>
      <c r="J45" s="523"/>
    </row>
    <row r="46" spans="1:252" s="544" customFormat="1">
      <c r="A46" s="539"/>
      <c r="B46" s="540"/>
      <c r="C46" s="515"/>
      <c r="D46" s="541"/>
      <c r="E46" s="541"/>
      <c r="F46" s="542"/>
      <c r="G46" s="543"/>
      <c r="H46" s="543"/>
      <c r="I46" s="523"/>
      <c r="J46" s="523"/>
    </row>
    <row r="47" spans="1:252" s="544" customFormat="1">
      <c r="A47" s="539"/>
      <c r="B47" s="540"/>
      <c r="C47" s="515"/>
      <c r="D47" s="541"/>
      <c r="E47" s="541"/>
      <c r="F47" s="542"/>
      <c r="G47" s="543"/>
      <c r="H47" s="543"/>
      <c r="I47" s="523"/>
      <c r="J47" s="523"/>
    </row>
    <row r="48" spans="1:252"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15"/>
      <c r="D53" s="541"/>
      <c r="E53" s="541"/>
      <c r="F53" s="542"/>
      <c r="G53" s="543"/>
      <c r="H53" s="543"/>
      <c r="I53" s="523"/>
      <c r="J53" s="523"/>
    </row>
    <row r="54" spans="1:252" s="544" customFormat="1">
      <c r="A54" s="539"/>
      <c r="B54" s="540"/>
      <c r="C54" s="515"/>
      <c r="D54" s="541"/>
      <c r="E54" s="541"/>
      <c r="F54" s="542"/>
      <c r="G54" s="543"/>
      <c r="H54" s="543"/>
      <c r="I54" s="523"/>
      <c r="J54" s="523"/>
    </row>
    <row r="55" spans="1:252" s="544" customFormat="1">
      <c r="A55" s="539"/>
      <c r="B55" s="540"/>
      <c r="C55" s="515"/>
      <c r="D55" s="541"/>
      <c r="E55" s="541"/>
      <c r="F55" s="542"/>
      <c r="G55" s="543"/>
      <c r="H55" s="543"/>
      <c r="I55" s="523"/>
      <c r="J55" s="523"/>
    </row>
    <row r="56" spans="1:252" s="544" customFormat="1">
      <c r="A56" s="539"/>
      <c r="B56" s="540"/>
      <c r="C56" s="515"/>
      <c r="D56" s="541"/>
      <c r="E56" s="541"/>
      <c r="F56" s="542"/>
      <c r="G56" s="543"/>
      <c r="H56" s="543"/>
      <c r="I56" s="523"/>
      <c r="J56" s="523"/>
    </row>
    <row r="57" spans="1:252" s="544" customFormat="1">
      <c r="A57" s="539"/>
      <c r="B57" s="540"/>
      <c r="C57" s="515"/>
      <c r="D57" s="541"/>
      <c r="E57" s="541"/>
      <c r="F57" s="542"/>
      <c r="G57" s="543"/>
      <c r="H57" s="543"/>
      <c r="I57" s="523"/>
      <c r="J57" s="523"/>
    </row>
    <row r="58" spans="1:252" s="544" customFormat="1">
      <c r="A58" s="539"/>
      <c r="B58" s="540"/>
      <c r="C58" s="561"/>
      <c r="D58" s="541"/>
      <c r="E58" s="541"/>
      <c r="F58" s="542"/>
      <c r="G58" s="543"/>
      <c r="H58" s="543"/>
      <c r="I58" s="523"/>
      <c r="J58" s="523"/>
    </row>
    <row r="59" spans="1:252" s="544" customFormat="1">
      <c r="A59" s="539"/>
      <c r="B59" s="540"/>
      <c r="C59" s="622"/>
      <c r="D59" s="541"/>
      <c r="E59" s="541"/>
      <c r="F59" s="542"/>
      <c r="G59" s="543"/>
      <c r="H59" s="543"/>
      <c r="I59" s="523"/>
      <c r="J59" s="523"/>
    </row>
    <row r="60" spans="1:252" s="544" customFormat="1">
      <c r="A60" s="539"/>
      <c r="B60" s="540"/>
      <c r="C60" s="521"/>
      <c r="D60" s="541"/>
      <c r="E60" s="541"/>
      <c r="F60" s="542"/>
      <c r="G60" s="543"/>
      <c r="H60" s="543"/>
      <c r="I60" s="523"/>
      <c r="J60" s="523"/>
    </row>
    <row r="61" spans="1:252" s="544" customFormat="1">
      <c r="A61" s="539"/>
      <c r="B61" s="540"/>
      <c r="C61" s="622"/>
      <c r="D61" s="541"/>
      <c r="E61" s="541"/>
      <c r="F61" s="542"/>
      <c r="G61" s="543"/>
      <c r="H61" s="543"/>
      <c r="I61" s="523"/>
      <c r="J61" s="523"/>
    </row>
    <row r="62" spans="1:252" s="544" customFormat="1">
      <c r="A62" s="539"/>
      <c r="B62" s="540"/>
      <c r="C62" s="521"/>
      <c r="D62" s="541"/>
      <c r="E62" s="541"/>
      <c r="F62" s="542"/>
      <c r="G62" s="543"/>
      <c r="H62" s="543"/>
      <c r="I62" s="523"/>
      <c r="J62" s="523"/>
    </row>
    <row r="63" spans="1:252" s="544" customFormat="1">
      <c r="A63" s="539"/>
      <c r="B63" s="540"/>
      <c r="C63" s="541"/>
      <c r="D63" s="541"/>
      <c r="E63" s="541"/>
      <c r="F63" s="542"/>
      <c r="G63" s="543"/>
      <c r="H63" s="54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c r="IB63" s="523"/>
      <c r="IC63" s="523"/>
      <c r="ID63" s="523"/>
      <c r="IE63" s="523"/>
      <c r="IF63" s="523"/>
      <c r="IG63" s="523"/>
      <c r="IH63" s="523"/>
      <c r="II63" s="523"/>
      <c r="IJ63" s="523"/>
      <c r="IK63" s="523"/>
      <c r="IL63" s="523"/>
      <c r="IM63" s="523"/>
      <c r="IN63" s="523"/>
      <c r="IO63" s="523"/>
      <c r="IP63" s="523"/>
      <c r="IQ63" s="523"/>
      <c r="IR63" s="523"/>
    </row>
  </sheetData>
  <customSheetViews>
    <customSheetView guid="{D18DB499-0579-FF4A-9B8B-3F60D92FC7BB}" scale="158" showPageBreaks="1" zeroValues="0" printArea="1" view="pageBreakPreview" topLeftCell="A4">
      <selection activeCell="C5" sqref="C5"/>
      <rowBreaks count="1" manualBreakCount="1">
        <brk id="15"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6">
      <selection activeCell="B7" sqref="B7"/>
      <rowBreaks count="1" manualBreakCount="1">
        <brk id="15"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6">
      <selection activeCell="B7" sqref="B7"/>
      <rowBreaks count="1" manualBreakCount="1">
        <brk id="15"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5:H15"/>
    <mergeCell ref="G25:H25"/>
    <mergeCell ref="B26:F26"/>
    <mergeCell ref="G26:H26"/>
  </mergeCells>
  <conditionalFormatting sqref="F10">
    <cfRule type="cellIs" dxfId="75" priority="10" stopIfTrue="1" operator="equal">
      <formula>0</formula>
    </cfRule>
  </conditionalFormatting>
  <conditionalFormatting sqref="F11">
    <cfRule type="cellIs" dxfId="74" priority="9" stopIfTrue="1" operator="equal">
      <formula>0</formula>
    </cfRule>
  </conditionalFormatting>
  <conditionalFormatting sqref="F12">
    <cfRule type="cellIs" dxfId="73" priority="8" stopIfTrue="1" operator="equal">
      <formula>0</formula>
    </cfRule>
  </conditionalFormatting>
  <conditionalFormatting sqref="F13">
    <cfRule type="cellIs" dxfId="72" priority="7" stopIfTrue="1" operator="equal">
      <formula>0</formula>
    </cfRule>
  </conditionalFormatting>
  <conditionalFormatting sqref="F7">
    <cfRule type="cellIs" dxfId="71" priority="6" stopIfTrue="1" operator="equal">
      <formula>0</formula>
    </cfRule>
  </conditionalFormatting>
  <conditionalFormatting sqref="F5">
    <cfRule type="cellIs" dxfId="70" priority="5" stopIfTrue="1" operator="equal">
      <formula>0</formula>
    </cfRule>
  </conditionalFormatting>
  <conditionalFormatting sqref="F8">
    <cfRule type="cellIs" dxfId="69" priority="4" stopIfTrue="1" operator="equal">
      <formula>0</formula>
    </cfRule>
  </conditionalFormatting>
  <conditionalFormatting sqref="F9">
    <cfRule type="cellIs" dxfId="68" priority="3" stopIfTrue="1" operator="equal">
      <formula>0</formula>
    </cfRule>
  </conditionalFormatting>
  <conditionalFormatting sqref="F14">
    <cfRule type="cellIs" dxfId="67" priority="2" stopIfTrue="1" operator="equal">
      <formula>0</formula>
    </cfRule>
  </conditionalFormatting>
  <conditionalFormatting sqref="F14">
    <cfRule type="cellIs" dxfId="66"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5" max="7" man="1"/>
  </rowBreaks>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R58"/>
  <sheetViews>
    <sheetView showZeros="0" view="pageBreakPreview" topLeftCell="A10" zoomScaleNormal="100" zoomScaleSheetLayoutView="100" workbookViewId="0">
      <selection activeCell="J5" sqref="J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13</v>
      </c>
      <c r="B2" s="601" t="s">
        <v>729</v>
      </c>
      <c r="C2" s="600"/>
      <c r="D2" s="600"/>
      <c r="E2" s="600"/>
      <c r="F2" s="602"/>
      <c r="G2" s="603"/>
      <c r="H2" s="603"/>
      <c r="I2" s="604"/>
    </row>
    <row r="3" spans="1:252" s="503" customFormat="1" ht="20.25" customHeight="1">
      <c r="A3" s="605" t="s">
        <v>483</v>
      </c>
      <c r="B3" s="601" t="s">
        <v>351</v>
      </c>
      <c r="C3" s="600"/>
      <c r="D3" s="600"/>
      <c r="E3" s="600"/>
      <c r="F3" s="602"/>
      <c r="G3" s="603"/>
      <c r="H3" s="603"/>
      <c r="I3" s="604"/>
    </row>
    <row r="4" spans="1:252" s="612" customFormat="1" ht="192">
      <c r="A4" s="606">
        <f>1</f>
        <v>1</v>
      </c>
      <c r="B4" s="830" t="s">
        <v>935</v>
      </c>
      <c r="C4" s="838"/>
      <c r="D4" s="839"/>
      <c r="E4" s="832"/>
      <c r="F4" s="833"/>
      <c r="G4" s="834"/>
      <c r="H4" s="835">
        <f t="shared" ref="H4:H11" si="0">F4*G4</f>
        <v>0</v>
      </c>
      <c r="I4" s="611"/>
    </row>
    <row r="5" spans="1:252" s="612" customFormat="1" ht="284">
      <c r="A5" s="606"/>
      <c r="B5" s="830" t="s">
        <v>936</v>
      </c>
      <c r="C5" s="839" t="s">
        <v>353</v>
      </c>
      <c r="D5" s="839" t="s">
        <v>353</v>
      </c>
      <c r="E5" s="832" t="s">
        <v>0</v>
      </c>
      <c r="F5" s="836">
        <v>1</v>
      </c>
      <c r="G5" s="834"/>
      <c r="H5" s="888">
        <f t="shared" si="0"/>
        <v>0</v>
      </c>
      <c r="I5" s="611"/>
    </row>
    <row r="6" spans="1:252" s="612" customFormat="1" ht="36">
      <c r="A6" s="606">
        <f>A4+1</f>
        <v>2</v>
      </c>
      <c r="B6" s="607" t="s">
        <v>497</v>
      </c>
      <c r="C6" s="614" t="s">
        <v>71</v>
      </c>
      <c r="D6" s="614" t="s">
        <v>71</v>
      </c>
      <c r="E6" s="608" t="s">
        <v>0</v>
      </c>
      <c r="F6" s="613">
        <v>1</v>
      </c>
      <c r="G6" s="610"/>
      <c r="H6" s="887">
        <f t="shared" si="0"/>
        <v>0</v>
      </c>
      <c r="I6" s="518"/>
    </row>
    <row r="7" spans="1:252" s="612" customFormat="1" ht="180">
      <c r="A7" s="606">
        <f>A6+1</f>
        <v>3</v>
      </c>
      <c r="B7" s="830" t="s">
        <v>499</v>
      </c>
      <c r="C7" s="832"/>
      <c r="D7" s="832"/>
      <c r="E7" s="832" t="s">
        <v>0</v>
      </c>
      <c r="F7" s="836">
        <v>1</v>
      </c>
      <c r="G7" s="834"/>
      <c r="H7" s="888">
        <f t="shared" si="0"/>
        <v>0</v>
      </c>
      <c r="I7" s="518"/>
    </row>
    <row r="8" spans="1:252" s="612" customFormat="1" ht="84">
      <c r="A8" s="606">
        <f>A7+1</f>
        <v>4</v>
      </c>
      <c r="B8" s="830" t="s">
        <v>500</v>
      </c>
      <c r="C8" s="832"/>
      <c r="D8" s="832"/>
      <c r="E8" s="832" t="s">
        <v>0</v>
      </c>
      <c r="F8" s="836">
        <v>1</v>
      </c>
      <c r="G8" s="834"/>
      <c r="H8" s="888">
        <f t="shared" si="0"/>
        <v>0</v>
      </c>
      <c r="I8" s="518"/>
    </row>
    <row r="9" spans="1:252" s="612" customFormat="1" ht="84">
      <c r="A9" s="606">
        <f>A8+1</f>
        <v>5</v>
      </c>
      <c r="B9" s="830" t="s">
        <v>501</v>
      </c>
      <c r="C9" s="832"/>
      <c r="D9" s="832"/>
      <c r="E9" s="832" t="s">
        <v>0</v>
      </c>
      <c r="F9" s="836">
        <v>1</v>
      </c>
      <c r="G9" s="834"/>
      <c r="H9" s="888">
        <f t="shared" si="0"/>
        <v>0</v>
      </c>
      <c r="I9" s="518"/>
    </row>
    <row r="10" spans="1:252" s="612" customFormat="1" ht="96">
      <c r="A10" s="606">
        <f>A9+1</f>
        <v>6</v>
      </c>
      <c r="B10" s="830" t="s">
        <v>502</v>
      </c>
      <c r="C10" s="832"/>
      <c r="D10" s="832"/>
      <c r="E10" s="832" t="s">
        <v>0</v>
      </c>
      <c r="F10" s="836">
        <v>1</v>
      </c>
      <c r="G10" s="834"/>
      <c r="H10" s="888">
        <f t="shared" si="0"/>
        <v>0</v>
      </c>
      <c r="I10" s="518"/>
    </row>
    <row r="11" spans="1:252" s="496" customFormat="1" ht="56.25" customHeight="1">
      <c r="A11" s="606">
        <v>7</v>
      </c>
      <c r="B11" s="830" t="s">
        <v>82</v>
      </c>
      <c r="C11" s="831"/>
      <c r="D11" s="831"/>
      <c r="E11" s="832" t="s">
        <v>366</v>
      </c>
      <c r="F11" s="836">
        <v>15</v>
      </c>
      <c r="G11" s="834"/>
      <c r="H11" s="888">
        <f t="shared" si="0"/>
        <v>0</v>
      </c>
      <c r="I11" s="615"/>
    </row>
    <row r="12" spans="1:252" ht="20.25" customHeight="1">
      <c r="A12" s="616"/>
      <c r="B12" s="616"/>
      <c r="C12" s="616"/>
      <c r="D12" s="616"/>
      <c r="E12" s="616"/>
      <c r="F12" s="617" t="s">
        <v>730</v>
      </c>
      <c r="G12" s="1045">
        <f>SUM(H4:H11)</f>
        <v>0</v>
      </c>
      <c r="H12" s="1045"/>
      <c r="I12" s="604"/>
      <c r="J12" s="503"/>
      <c r="K12" s="503"/>
      <c r="L12" s="503"/>
      <c r="M12" s="503"/>
      <c r="N12" s="503"/>
      <c r="O12" s="503"/>
      <c r="P12" s="503"/>
      <c r="Q12" s="503"/>
      <c r="R12" s="503"/>
      <c r="S12" s="503"/>
      <c r="T12" s="503"/>
      <c r="U12" s="503"/>
      <c r="V12" s="503"/>
    </row>
    <row r="13" spans="1:252" s="532" customFormat="1" ht="12" customHeight="1">
      <c r="A13" s="600">
        <v>13</v>
      </c>
      <c r="B13" s="601" t="s">
        <v>729</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row>
    <row r="14" spans="1:252" s="503" customFormat="1" ht="20.25" customHeight="1">
      <c r="A14" s="605" t="s">
        <v>486</v>
      </c>
      <c r="B14" s="601" t="s">
        <v>377</v>
      </c>
      <c r="C14" s="600"/>
      <c r="D14" s="600"/>
      <c r="E14" s="600"/>
      <c r="F14" s="618"/>
      <c r="G14" s="619"/>
      <c r="H14" s="619"/>
      <c r="I14" s="604"/>
    </row>
    <row r="15" spans="1:252"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c r="T15" s="503"/>
      <c r="U15" s="503"/>
      <c r="V15" s="503"/>
    </row>
    <row r="16" spans="1:252"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36">
      <c r="A17" s="606">
        <f>A16+1</f>
        <v>3</v>
      </c>
      <c r="B17" s="830" t="s">
        <v>511</v>
      </c>
      <c r="C17" s="831"/>
      <c r="D17" s="831"/>
      <c r="E17" s="832" t="s">
        <v>364</v>
      </c>
      <c r="F17" s="833">
        <v>6</v>
      </c>
      <c r="G17" s="834"/>
      <c r="H17" s="888">
        <f>F17*G17</f>
        <v>0</v>
      </c>
      <c r="I17" s="604"/>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row>
    <row r="18" spans="1:252"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c r="T18" s="503"/>
      <c r="U18" s="503"/>
      <c r="V18" s="503"/>
    </row>
    <row r="19" spans="1:252"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612"/>
      <c r="U19" s="612"/>
      <c r="V19" s="612"/>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c r="IP19" s="537"/>
      <c r="IQ19" s="537"/>
      <c r="IR19" s="537"/>
    </row>
    <row r="20" spans="1:252" s="537" customFormat="1" ht="13" thickBot="1">
      <c r="A20" s="620"/>
      <c r="B20" s="620"/>
      <c r="C20" s="620"/>
      <c r="D20" s="620"/>
      <c r="E20" s="620"/>
      <c r="F20" s="621" t="s">
        <v>731</v>
      </c>
      <c r="G20" s="1028">
        <f>SUM(H15:H19)</f>
        <v>0</v>
      </c>
      <c r="H20" s="1046"/>
      <c r="I20" s="536"/>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row>
    <row r="21" spans="1:252" ht="20.25" customHeight="1" thickBot="1">
      <c r="A21" s="583"/>
      <c r="B21" s="1035" t="s">
        <v>732</v>
      </c>
      <c r="C21" s="1047"/>
      <c r="D21" s="1047"/>
      <c r="E21" s="1047"/>
      <c r="F21" s="1048"/>
      <c r="G21" s="1038">
        <f>G20+G12</f>
        <v>0</v>
      </c>
      <c r="H21" s="1039"/>
    </row>
    <row r="22" spans="1:252" ht="24.75" customHeight="1">
      <c r="C22" s="515"/>
    </row>
    <row r="23" spans="1:252">
      <c r="C23" s="515"/>
    </row>
    <row r="24" spans="1:252">
      <c r="C24" s="515"/>
    </row>
    <row r="25" spans="1:252">
      <c r="C25" s="521"/>
    </row>
    <row r="26" spans="1:252">
      <c r="C26" s="622"/>
    </row>
    <row r="27" spans="1:252">
      <c r="C27" s="506"/>
    </row>
    <row r="28" spans="1:252">
      <c r="C28" s="506"/>
    </row>
    <row r="29" spans="1:252">
      <c r="C29" s="515"/>
    </row>
    <row r="30" spans="1:252">
      <c r="C30" s="521"/>
    </row>
    <row r="31" spans="1:252">
      <c r="C31" s="622"/>
    </row>
    <row r="32" spans="1:252">
      <c r="C32" s="506"/>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c r="IP32" s="544"/>
      <c r="IQ32" s="544"/>
      <c r="IR32" s="544"/>
    </row>
    <row r="33" spans="1:10" s="544" customFormat="1">
      <c r="A33" s="539"/>
      <c r="B33" s="540"/>
      <c r="C33" s="506"/>
      <c r="D33" s="541"/>
      <c r="E33" s="541"/>
      <c r="F33" s="542"/>
      <c r="G33" s="543"/>
      <c r="H33" s="543"/>
      <c r="I33" s="523"/>
      <c r="J33" s="523"/>
    </row>
    <row r="34" spans="1:10" s="544" customFormat="1">
      <c r="A34" s="539"/>
      <c r="B34" s="540"/>
      <c r="C34" s="515"/>
      <c r="D34" s="541"/>
      <c r="E34" s="541"/>
      <c r="F34" s="542"/>
      <c r="G34" s="543"/>
      <c r="H34" s="543"/>
      <c r="I34" s="523"/>
      <c r="J34" s="523"/>
    </row>
    <row r="35" spans="1:10" s="544" customFormat="1">
      <c r="A35" s="539"/>
      <c r="B35" s="540"/>
      <c r="C35" s="515"/>
      <c r="D35" s="541"/>
      <c r="E35" s="541"/>
      <c r="F35" s="542"/>
      <c r="G35" s="543"/>
      <c r="H35" s="543"/>
      <c r="I35" s="523"/>
      <c r="J35" s="523"/>
    </row>
    <row r="36" spans="1:10" s="544" customFormat="1">
      <c r="A36" s="539"/>
      <c r="B36" s="540"/>
      <c r="C36" s="515"/>
      <c r="D36" s="541"/>
      <c r="E36" s="541"/>
      <c r="F36" s="542"/>
      <c r="G36" s="543"/>
      <c r="H36" s="543"/>
      <c r="I36" s="523"/>
      <c r="J36" s="523"/>
    </row>
    <row r="37" spans="1:10" s="544" customFormat="1">
      <c r="A37" s="539"/>
      <c r="B37" s="540"/>
      <c r="C37" s="515"/>
      <c r="D37" s="541"/>
      <c r="E37" s="541"/>
      <c r="F37" s="542"/>
      <c r="G37" s="543"/>
      <c r="H37" s="543"/>
      <c r="I37" s="523"/>
      <c r="J37" s="523"/>
    </row>
    <row r="38" spans="1:10" s="544" customFormat="1">
      <c r="A38" s="539"/>
      <c r="B38" s="540"/>
      <c r="C38" s="515"/>
      <c r="D38" s="541"/>
      <c r="E38" s="541"/>
      <c r="F38" s="542"/>
      <c r="G38" s="543"/>
      <c r="H38" s="543"/>
      <c r="I38" s="523"/>
      <c r="J38" s="523"/>
    </row>
    <row r="39" spans="1:10" s="544" customFormat="1">
      <c r="A39" s="539"/>
      <c r="B39" s="540"/>
      <c r="C39" s="515"/>
      <c r="D39" s="541"/>
      <c r="E39" s="541"/>
      <c r="F39" s="542"/>
      <c r="G39" s="543"/>
      <c r="H39" s="543"/>
      <c r="I39" s="523"/>
      <c r="J39" s="523"/>
    </row>
    <row r="40" spans="1:10" s="544" customFormat="1">
      <c r="A40" s="539"/>
      <c r="B40" s="540"/>
      <c r="C40" s="515"/>
      <c r="D40" s="541"/>
      <c r="E40" s="541"/>
      <c r="F40" s="542"/>
      <c r="G40" s="543"/>
      <c r="H40" s="543"/>
      <c r="I40" s="523"/>
      <c r="J40" s="523"/>
    </row>
    <row r="41" spans="1:10" s="544" customFormat="1">
      <c r="A41" s="539"/>
      <c r="B41" s="540"/>
      <c r="C41" s="515"/>
      <c r="D41" s="541"/>
      <c r="E41" s="541"/>
      <c r="F41" s="542"/>
      <c r="G41" s="543"/>
      <c r="H41" s="543"/>
      <c r="I41" s="523"/>
      <c r="J41" s="523"/>
    </row>
    <row r="42" spans="1:10" s="544" customFormat="1">
      <c r="A42" s="539"/>
      <c r="B42" s="540"/>
      <c r="C42" s="515"/>
      <c r="D42" s="541"/>
      <c r="E42" s="541"/>
      <c r="F42" s="542"/>
      <c r="G42" s="543"/>
      <c r="H42" s="543"/>
      <c r="I42" s="523"/>
      <c r="J42" s="523"/>
    </row>
    <row r="43" spans="1:10" s="544" customFormat="1">
      <c r="A43" s="539"/>
      <c r="B43" s="540"/>
      <c r="C43" s="515"/>
      <c r="D43" s="541"/>
      <c r="E43" s="541"/>
      <c r="F43" s="542"/>
      <c r="G43" s="543"/>
      <c r="H43" s="543"/>
      <c r="I43" s="523"/>
      <c r="J43" s="523"/>
    </row>
    <row r="44" spans="1:10" s="544" customFormat="1">
      <c r="A44" s="539"/>
      <c r="B44" s="540"/>
      <c r="C44" s="515"/>
      <c r="D44" s="541"/>
      <c r="E44" s="541"/>
      <c r="F44" s="542"/>
      <c r="G44" s="543"/>
      <c r="H44" s="543"/>
      <c r="I44" s="523"/>
      <c r="J44" s="523"/>
    </row>
    <row r="45" spans="1:10" s="544" customFormat="1">
      <c r="A45" s="539"/>
      <c r="B45" s="540"/>
      <c r="C45" s="515"/>
      <c r="D45" s="541"/>
      <c r="E45" s="541"/>
      <c r="F45" s="542"/>
      <c r="G45" s="543"/>
      <c r="H45" s="543"/>
      <c r="I45" s="523"/>
      <c r="J45" s="523"/>
    </row>
    <row r="46" spans="1:10" s="544" customFormat="1">
      <c r="A46" s="539"/>
      <c r="B46" s="540"/>
      <c r="C46" s="515"/>
      <c r="D46" s="541"/>
      <c r="E46" s="541"/>
      <c r="F46" s="542"/>
      <c r="G46" s="543"/>
      <c r="H46" s="543"/>
      <c r="I46" s="523"/>
      <c r="J46" s="523"/>
    </row>
    <row r="47" spans="1:10" s="544" customFormat="1">
      <c r="A47" s="539"/>
      <c r="B47" s="540"/>
      <c r="C47" s="515"/>
      <c r="D47" s="541"/>
      <c r="E47" s="541"/>
      <c r="F47" s="542"/>
      <c r="G47" s="543"/>
      <c r="H47" s="543"/>
      <c r="I47" s="523"/>
      <c r="J47" s="523"/>
    </row>
    <row r="48" spans="1:10"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61"/>
      <c r="D53" s="541"/>
      <c r="E53" s="541"/>
      <c r="F53" s="542"/>
      <c r="G53" s="543"/>
      <c r="H53" s="543"/>
      <c r="I53" s="523"/>
      <c r="J53" s="523"/>
    </row>
    <row r="54" spans="1:252" s="544" customFormat="1">
      <c r="A54" s="539"/>
      <c r="B54" s="540"/>
      <c r="C54" s="622"/>
      <c r="D54" s="541"/>
      <c r="E54" s="541"/>
      <c r="F54" s="542"/>
      <c r="G54" s="543"/>
      <c r="H54" s="543"/>
      <c r="I54" s="523"/>
      <c r="J54" s="523"/>
    </row>
    <row r="55" spans="1:252" s="544" customFormat="1">
      <c r="A55" s="539"/>
      <c r="B55" s="540"/>
      <c r="C55" s="521"/>
      <c r="D55" s="541"/>
      <c r="E55" s="541"/>
      <c r="F55" s="542"/>
      <c r="G55" s="543"/>
      <c r="H55" s="543"/>
      <c r="I55" s="523"/>
      <c r="J55" s="523"/>
    </row>
    <row r="56" spans="1:252" s="544" customFormat="1">
      <c r="A56" s="539"/>
      <c r="B56" s="540"/>
      <c r="C56" s="622"/>
      <c r="D56" s="541"/>
      <c r="E56" s="541"/>
      <c r="F56" s="542"/>
      <c r="G56" s="543"/>
      <c r="H56" s="543"/>
      <c r="I56" s="523"/>
      <c r="J56" s="523"/>
    </row>
    <row r="57" spans="1:252" s="544" customFormat="1">
      <c r="A57" s="539"/>
      <c r="B57" s="540"/>
      <c r="C57" s="521"/>
      <c r="D57" s="541"/>
      <c r="E57" s="541"/>
      <c r="F57" s="542"/>
      <c r="G57" s="543"/>
      <c r="H57" s="543"/>
      <c r="I57" s="523"/>
      <c r="J57" s="523"/>
    </row>
    <row r="58" spans="1:252"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row>
  </sheetData>
  <customSheetViews>
    <customSheetView guid="{D18DB499-0579-FF4A-9B8B-3F60D92FC7BB}" scale="132" showPageBreaks="1" zeroValues="0" printArea="1" view="pageBreakPreview" topLeftCell="A4">
      <selection activeCell="J5" sqref="J5"/>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0">
      <selection activeCell="J5" sqref="J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0">
      <selection activeCell="J5" sqref="J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65" priority="8" stopIfTrue="1" operator="equal">
      <formula>0</formula>
    </cfRule>
  </conditionalFormatting>
  <conditionalFormatting sqref="F8">
    <cfRule type="cellIs" dxfId="64" priority="7" stopIfTrue="1" operator="equal">
      <formula>0</formula>
    </cfRule>
  </conditionalFormatting>
  <conditionalFormatting sqref="F9">
    <cfRule type="cellIs" dxfId="63" priority="6" stopIfTrue="1" operator="equal">
      <formula>0</formula>
    </cfRule>
  </conditionalFormatting>
  <conditionalFormatting sqref="F10">
    <cfRule type="cellIs" dxfId="62" priority="5" stopIfTrue="1" operator="equal">
      <formula>0</formula>
    </cfRule>
  </conditionalFormatting>
  <conditionalFormatting sqref="F5">
    <cfRule type="cellIs" dxfId="61" priority="4" stopIfTrue="1" operator="equal">
      <formula>0</formula>
    </cfRule>
  </conditionalFormatting>
  <conditionalFormatting sqref="F6">
    <cfRule type="cellIs" dxfId="60" priority="3" stopIfTrue="1" operator="equal">
      <formula>0</formula>
    </cfRule>
  </conditionalFormatting>
  <conditionalFormatting sqref="F11">
    <cfRule type="cellIs" dxfId="59" priority="2" stopIfTrue="1" operator="equal">
      <formula>0</formula>
    </cfRule>
  </conditionalFormatting>
  <conditionalFormatting sqref="F11">
    <cfRule type="cellIs" dxfId="58"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R58"/>
  <sheetViews>
    <sheetView showZeros="0" view="pageBreakPreview" zoomScaleNormal="100" zoomScaleSheetLayoutView="100" workbookViewId="0">
      <selection activeCell="D4" sqref="D4"/>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14</v>
      </c>
      <c r="B2" s="601" t="s">
        <v>733</v>
      </c>
      <c r="C2" s="600"/>
      <c r="D2" s="600"/>
      <c r="E2" s="600"/>
      <c r="F2" s="602"/>
      <c r="G2" s="603"/>
      <c r="H2" s="603"/>
      <c r="I2" s="604"/>
    </row>
    <row r="3" spans="1:252" s="503" customFormat="1" ht="20.25" customHeight="1">
      <c r="A3" s="605" t="s">
        <v>492</v>
      </c>
      <c r="B3" s="601" t="s">
        <v>351</v>
      </c>
      <c r="C3" s="600"/>
      <c r="D3" s="600"/>
      <c r="E3" s="600"/>
      <c r="F3" s="602"/>
      <c r="G3" s="603"/>
      <c r="H3" s="603"/>
      <c r="I3" s="604"/>
    </row>
    <row r="4" spans="1:252" s="612" customFormat="1" ht="192">
      <c r="A4" s="606">
        <f>1</f>
        <v>1</v>
      </c>
      <c r="B4" s="830" t="s">
        <v>935</v>
      </c>
      <c r="C4" s="838"/>
      <c r="D4" s="839"/>
      <c r="E4" s="832"/>
      <c r="F4" s="833"/>
      <c r="G4" s="834"/>
      <c r="H4" s="835">
        <f t="shared" ref="H4:H11" si="0">F4*G4</f>
        <v>0</v>
      </c>
      <c r="I4" s="611"/>
    </row>
    <row r="5" spans="1:252" s="612" customFormat="1" ht="284">
      <c r="A5" s="606"/>
      <c r="B5" s="830" t="s">
        <v>936</v>
      </c>
      <c r="C5" s="839" t="s">
        <v>353</v>
      </c>
      <c r="D5" s="839" t="s">
        <v>353</v>
      </c>
      <c r="E5" s="832" t="s">
        <v>0</v>
      </c>
      <c r="F5" s="836">
        <v>1</v>
      </c>
      <c r="G5" s="834"/>
      <c r="H5" s="888">
        <f t="shared" si="0"/>
        <v>0</v>
      </c>
      <c r="I5" s="611"/>
    </row>
    <row r="6" spans="1:252" s="612" customFormat="1" ht="36">
      <c r="A6" s="606">
        <f>A4+1</f>
        <v>2</v>
      </c>
      <c r="B6" s="607" t="s">
        <v>497</v>
      </c>
      <c r="C6" s="614" t="s">
        <v>71</v>
      </c>
      <c r="D6" s="614" t="s">
        <v>71</v>
      </c>
      <c r="E6" s="608" t="s">
        <v>0</v>
      </c>
      <c r="F6" s="613">
        <v>1</v>
      </c>
      <c r="G6" s="610"/>
      <c r="H6" s="887">
        <f t="shared" si="0"/>
        <v>0</v>
      </c>
      <c r="I6" s="518"/>
    </row>
    <row r="7" spans="1:252" s="612" customFormat="1" ht="180">
      <c r="A7" s="606">
        <f>A6+1</f>
        <v>3</v>
      </c>
      <c r="B7" s="830" t="s">
        <v>499</v>
      </c>
      <c r="C7" s="832"/>
      <c r="D7" s="832"/>
      <c r="E7" s="832" t="s">
        <v>0</v>
      </c>
      <c r="F7" s="836">
        <v>1</v>
      </c>
      <c r="G7" s="834"/>
      <c r="H7" s="888">
        <f t="shared" si="0"/>
        <v>0</v>
      </c>
      <c r="I7" s="518"/>
    </row>
    <row r="8" spans="1:252" s="612" customFormat="1" ht="72">
      <c r="A8" s="606">
        <f>A7+1</f>
        <v>4</v>
      </c>
      <c r="B8" s="830" t="s">
        <v>500</v>
      </c>
      <c r="C8" s="832"/>
      <c r="D8" s="832"/>
      <c r="E8" s="832" t="s">
        <v>0</v>
      </c>
      <c r="F8" s="836">
        <v>1</v>
      </c>
      <c r="G8" s="834"/>
      <c r="H8" s="888">
        <f t="shared" si="0"/>
        <v>0</v>
      </c>
      <c r="I8" s="518"/>
    </row>
    <row r="9" spans="1:252" s="612" customFormat="1" ht="84">
      <c r="A9" s="606">
        <f>A8+1</f>
        <v>5</v>
      </c>
      <c r="B9" s="830" t="s">
        <v>501</v>
      </c>
      <c r="C9" s="832"/>
      <c r="D9" s="832"/>
      <c r="E9" s="832" t="s">
        <v>0</v>
      </c>
      <c r="F9" s="836">
        <v>1</v>
      </c>
      <c r="G9" s="834"/>
      <c r="H9" s="888">
        <f t="shared" si="0"/>
        <v>0</v>
      </c>
      <c r="I9" s="518"/>
    </row>
    <row r="10" spans="1:252" s="612" customFormat="1" ht="96">
      <c r="A10" s="606">
        <f>A9+1</f>
        <v>6</v>
      </c>
      <c r="B10" s="830" t="s">
        <v>502</v>
      </c>
      <c r="C10" s="832"/>
      <c r="D10" s="832"/>
      <c r="E10" s="832" t="s">
        <v>0</v>
      </c>
      <c r="F10" s="836">
        <v>1</v>
      </c>
      <c r="G10" s="834"/>
      <c r="H10" s="888">
        <f t="shared" si="0"/>
        <v>0</v>
      </c>
      <c r="I10" s="518"/>
    </row>
    <row r="11" spans="1:252" s="496" customFormat="1" ht="56.25" customHeight="1">
      <c r="A11" s="606">
        <v>7</v>
      </c>
      <c r="B11" s="830" t="s">
        <v>82</v>
      </c>
      <c r="C11" s="831"/>
      <c r="D11" s="831"/>
      <c r="E11" s="832" t="s">
        <v>366</v>
      </c>
      <c r="F11" s="836">
        <v>30</v>
      </c>
      <c r="G11" s="834"/>
      <c r="H11" s="888">
        <f t="shared" si="0"/>
        <v>0</v>
      </c>
      <c r="I11" s="615"/>
    </row>
    <row r="12" spans="1:252" ht="20.25" customHeight="1">
      <c r="A12" s="616"/>
      <c r="B12" s="616"/>
      <c r="C12" s="616"/>
      <c r="D12" s="616"/>
      <c r="E12" s="616"/>
      <c r="F12" s="617" t="s">
        <v>734</v>
      </c>
      <c r="G12" s="1045">
        <f>SUM(H4:H11)</f>
        <v>0</v>
      </c>
      <c r="H12" s="1045"/>
      <c r="I12" s="604"/>
      <c r="J12" s="503"/>
      <c r="K12" s="503"/>
      <c r="L12" s="503"/>
      <c r="M12" s="503"/>
      <c r="N12" s="503"/>
      <c r="O12" s="503"/>
      <c r="P12" s="503"/>
      <c r="Q12" s="503"/>
      <c r="R12" s="503"/>
      <c r="S12" s="503"/>
      <c r="T12" s="503"/>
      <c r="U12" s="503"/>
      <c r="V12" s="503"/>
    </row>
    <row r="13" spans="1:252" s="532" customFormat="1" ht="12" customHeight="1">
      <c r="A13" s="600">
        <v>14</v>
      </c>
      <c r="B13" s="601" t="s">
        <v>733</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row>
    <row r="14" spans="1:252" s="503" customFormat="1" ht="20.25" customHeight="1">
      <c r="A14" s="605" t="s">
        <v>505</v>
      </c>
      <c r="B14" s="601" t="s">
        <v>377</v>
      </c>
      <c r="C14" s="600"/>
      <c r="D14" s="600"/>
      <c r="E14" s="600"/>
      <c r="F14" s="618"/>
      <c r="G14" s="619"/>
      <c r="H14" s="619"/>
      <c r="I14" s="604"/>
    </row>
    <row r="15" spans="1:252"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c r="T15" s="503"/>
      <c r="U15" s="503"/>
      <c r="V15" s="503"/>
    </row>
    <row r="16" spans="1:252"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36">
      <c r="A17" s="606">
        <f>A16+1</f>
        <v>3</v>
      </c>
      <c r="B17" s="830" t="s">
        <v>511</v>
      </c>
      <c r="C17" s="831"/>
      <c r="D17" s="831"/>
      <c r="E17" s="832" t="s">
        <v>364</v>
      </c>
      <c r="F17" s="833">
        <v>3</v>
      </c>
      <c r="G17" s="834"/>
      <c r="H17" s="888">
        <f>F17*G17</f>
        <v>0</v>
      </c>
      <c r="I17" s="604"/>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row>
    <row r="18" spans="1:252"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c r="T18" s="503"/>
      <c r="U18" s="503"/>
      <c r="V18" s="503"/>
    </row>
    <row r="19" spans="1:252"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612"/>
      <c r="U19" s="612"/>
      <c r="V19" s="612"/>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c r="IP19" s="537"/>
      <c r="IQ19" s="537"/>
      <c r="IR19" s="537"/>
    </row>
    <row r="20" spans="1:252" s="537" customFormat="1" ht="13" thickBot="1">
      <c r="A20" s="620"/>
      <c r="B20" s="620"/>
      <c r="C20" s="620"/>
      <c r="D20" s="620"/>
      <c r="E20" s="620"/>
      <c r="F20" s="621" t="s">
        <v>735</v>
      </c>
      <c r="G20" s="1028">
        <f>SUM(H15:H19)</f>
        <v>0</v>
      </c>
      <c r="H20" s="1046"/>
      <c r="I20" s="536"/>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row>
    <row r="21" spans="1:252" ht="20.25" customHeight="1" thickBot="1">
      <c r="A21" s="583"/>
      <c r="B21" s="1035" t="s">
        <v>736</v>
      </c>
      <c r="C21" s="1047"/>
      <c r="D21" s="1047"/>
      <c r="E21" s="1047"/>
      <c r="F21" s="1048"/>
      <c r="G21" s="1038">
        <f>G20+G12</f>
        <v>0</v>
      </c>
      <c r="H21" s="1039"/>
    </row>
    <row r="22" spans="1:252" ht="24.75" customHeight="1">
      <c r="C22" s="515"/>
    </row>
    <row r="23" spans="1:252">
      <c r="C23" s="515"/>
    </row>
    <row r="24" spans="1:252">
      <c r="C24" s="515"/>
    </row>
    <row r="25" spans="1:252">
      <c r="C25" s="521"/>
    </row>
    <row r="26" spans="1:252">
      <c r="C26" s="622"/>
    </row>
    <row r="27" spans="1:252">
      <c r="C27" s="506"/>
    </row>
    <row r="28" spans="1:252">
      <c r="C28" s="506"/>
    </row>
    <row r="29" spans="1:252">
      <c r="C29" s="515"/>
    </row>
    <row r="30" spans="1:252">
      <c r="C30" s="521"/>
    </row>
    <row r="31" spans="1:252">
      <c r="C31" s="622"/>
    </row>
    <row r="32" spans="1:252">
      <c r="C32" s="506"/>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c r="IP32" s="544"/>
      <c r="IQ32" s="544"/>
      <c r="IR32" s="544"/>
    </row>
    <row r="33" spans="1:10" s="544" customFormat="1">
      <c r="A33" s="539"/>
      <c r="B33" s="540"/>
      <c r="C33" s="506"/>
      <c r="D33" s="541"/>
      <c r="E33" s="541"/>
      <c r="F33" s="542"/>
      <c r="G33" s="543"/>
      <c r="H33" s="543"/>
      <c r="I33" s="523"/>
      <c r="J33" s="523"/>
    </row>
    <row r="34" spans="1:10" s="544" customFormat="1">
      <c r="A34" s="539"/>
      <c r="B34" s="540"/>
      <c r="C34" s="515"/>
      <c r="D34" s="541"/>
      <c r="E34" s="541"/>
      <c r="F34" s="542"/>
      <c r="G34" s="543"/>
      <c r="H34" s="543"/>
      <c r="I34" s="523"/>
      <c r="J34" s="523"/>
    </row>
    <row r="35" spans="1:10" s="544" customFormat="1">
      <c r="A35" s="539"/>
      <c r="B35" s="540"/>
      <c r="C35" s="515"/>
      <c r="D35" s="541"/>
      <c r="E35" s="541"/>
      <c r="F35" s="542"/>
      <c r="G35" s="543"/>
      <c r="H35" s="543"/>
      <c r="I35" s="523"/>
      <c r="J35" s="523"/>
    </row>
    <row r="36" spans="1:10" s="544" customFormat="1">
      <c r="A36" s="539"/>
      <c r="B36" s="540"/>
      <c r="C36" s="515"/>
      <c r="D36" s="541"/>
      <c r="E36" s="541"/>
      <c r="F36" s="542"/>
      <c r="G36" s="543"/>
      <c r="H36" s="543"/>
      <c r="I36" s="523"/>
      <c r="J36" s="523"/>
    </row>
    <row r="37" spans="1:10" s="544" customFormat="1">
      <c r="A37" s="539"/>
      <c r="B37" s="540"/>
      <c r="C37" s="515"/>
      <c r="D37" s="541"/>
      <c r="E37" s="541"/>
      <c r="F37" s="542"/>
      <c r="G37" s="543"/>
      <c r="H37" s="543"/>
      <c r="I37" s="523"/>
      <c r="J37" s="523"/>
    </row>
    <row r="38" spans="1:10" s="544" customFormat="1">
      <c r="A38" s="539"/>
      <c r="B38" s="540"/>
      <c r="C38" s="515"/>
      <c r="D38" s="541"/>
      <c r="E38" s="541"/>
      <c r="F38" s="542"/>
      <c r="G38" s="543"/>
      <c r="H38" s="543"/>
      <c r="I38" s="523"/>
      <c r="J38" s="523"/>
    </row>
    <row r="39" spans="1:10" s="544" customFormat="1">
      <c r="A39" s="539"/>
      <c r="B39" s="540"/>
      <c r="C39" s="515"/>
      <c r="D39" s="541"/>
      <c r="E39" s="541"/>
      <c r="F39" s="542"/>
      <c r="G39" s="543"/>
      <c r="H39" s="543"/>
      <c r="I39" s="523"/>
      <c r="J39" s="523"/>
    </row>
    <row r="40" spans="1:10" s="544" customFormat="1">
      <c r="A40" s="539"/>
      <c r="B40" s="540"/>
      <c r="C40" s="515"/>
      <c r="D40" s="541"/>
      <c r="E40" s="541"/>
      <c r="F40" s="542"/>
      <c r="G40" s="543"/>
      <c r="H40" s="543"/>
      <c r="I40" s="523"/>
      <c r="J40" s="523"/>
    </row>
    <row r="41" spans="1:10" s="544" customFormat="1">
      <c r="A41" s="539"/>
      <c r="B41" s="540"/>
      <c r="C41" s="515"/>
      <c r="D41" s="541"/>
      <c r="E41" s="541"/>
      <c r="F41" s="542"/>
      <c r="G41" s="543"/>
      <c r="H41" s="543"/>
      <c r="I41" s="523"/>
      <c r="J41" s="523"/>
    </row>
    <row r="42" spans="1:10" s="544" customFormat="1">
      <c r="A42" s="539"/>
      <c r="B42" s="540"/>
      <c r="C42" s="515"/>
      <c r="D42" s="541"/>
      <c r="E42" s="541"/>
      <c r="F42" s="542"/>
      <c r="G42" s="543"/>
      <c r="H42" s="543"/>
      <c r="I42" s="523"/>
      <c r="J42" s="523"/>
    </row>
    <row r="43" spans="1:10" s="544" customFormat="1">
      <c r="A43" s="539"/>
      <c r="B43" s="540"/>
      <c r="C43" s="515"/>
      <c r="D43" s="541"/>
      <c r="E43" s="541"/>
      <c r="F43" s="542"/>
      <c r="G43" s="543"/>
      <c r="H43" s="543"/>
      <c r="I43" s="523"/>
      <c r="J43" s="523"/>
    </row>
    <row r="44" spans="1:10" s="544" customFormat="1">
      <c r="A44" s="539"/>
      <c r="B44" s="540"/>
      <c r="C44" s="515"/>
      <c r="D44" s="541"/>
      <c r="E44" s="541"/>
      <c r="F44" s="542"/>
      <c r="G44" s="543"/>
      <c r="H44" s="543"/>
      <c r="I44" s="523"/>
      <c r="J44" s="523"/>
    </row>
    <row r="45" spans="1:10" s="544" customFormat="1">
      <c r="A45" s="539"/>
      <c r="B45" s="540"/>
      <c r="C45" s="515"/>
      <c r="D45" s="541"/>
      <c r="E45" s="541"/>
      <c r="F45" s="542"/>
      <c r="G45" s="543"/>
      <c r="H45" s="543"/>
      <c r="I45" s="523"/>
      <c r="J45" s="523"/>
    </row>
    <row r="46" spans="1:10" s="544" customFormat="1">
      <c r="A46" s="539"/>
      <c r="B46" s="540"/>
      <c r="C46" s="515"/>
      <c r="D46" s="541"/>
      <c r="E46" s="541"/>
      <c r="F46" s="542"/>
      <c r="G46" s="543"/>
      <c r="H46" s="543"/>
      <c r="I46" s="523"/>
      <c r="J46" s="523"/>
    </row>
    <row r="47" spans="1:10" s="544" customFormat="1">
      <c r="A47" s="539"/>
      <c r="B47" s="540"/>
      <c r="C47" s="515"/>
      <c r="D47" s="541"/>
      <c r="E47" s="541"/>
      <c r="F47" s="542"/>
      <c r="G47" s="543"/>
      <c r="H47" s="543"/>
      <c r="I47" s="523"/>
      <c r="J47" s="523"/>
    </row>
    <row r="48" spans="1:10"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61"/>
      <c r="D53" s="541"/>
      <c r="E53" s="541"/>
      <c r="F53" s="542"/>
      <c r="G53" s="543"/>
      <c r="H53" s="543"/>
      <c r="I53" s="523"/>
      <c r="J53" s="523"/>
    </row>
    <row r="54" spans="1:252" s="544" customFormat="1">
      <c r="A54" s="539"/>
      <c r="B54" s="540"/>
      <c r="C54" s="622"/>
      <c r="D54" s="541"/>
      <c r="E54" s="541"/>
      <c r="F54" s="542"/>
      <c r="G54" s="543"/>
      <c r="H54" s="543"/>
      <c r="I54" s="523"/>
      <c r="J54" s="523"/>
    </row>
    <row r="55" spans="1:252" s="544" customFormat="1">
      <c r="A55" s="539"/>
      <c r="B55" s="540"/>
      <c r="C55" s="521"/>
      <c r="D55" s="541"/>
      <c r="E55" s="541"/>
      <c r="F55" s="542"/>
      <c r="G55" s="543"/>
      <c r="H55" s="543"/>
      <c r="I55" s="523"/>
      <c r="J55" s="523"/>
    </row>
    <row r="56" spans="1:252" s="544" customFormat="1">
      <c r="A56" s="539"/>
      <c r="B56" s="540"/>
      <c r="C56" s="622"/>
      <c r="D56" s="541"/>
      <c r="E56" s="541"/>
      <c r="F56" s="542"/>
      <c r="G56" s="543"/>
      <c r="H56" s="543"/>
      <c r="I56" s="523"/>
      <c r="J56" s="523"/>
    </row>
    <row r="57" spans="1:252" s="544" customFormat="1">
      <c r="A57" s="539"/>
      <c r="B57" s="540"/>
      <c r="C57" s="521"/>
      <c r="D57" s="541"/>
      <c r="E57" s="541"/>
      <c r="F57" s="542"/>
      <c r="G57" s="543"/>
      <c r="H57" s="543"/>
      <c r="I57" s="523"/>
      <c r="J57" s="523"/>
    </row>
    <row r="58" spans="1:252"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row>
  </sheetData>
  <customSheetViews>
    <customSheetView guid="{D18DB499-0579-FF4A-9B8B-3F60D92FC7BB}" scale="138" showPageBreaks="1" zeroValues="0" printArea="1" view="pageBreakPreview" topLeftCell="A4">
      <selection activeCell="D4" sqref="D4"/>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selection activeCell="D4" sqref="D4"/>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selection activeCell="D4" sqref="D4"/>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57" priority="8" stopIfTrue="1" operator="equal">
      <formula>0</formula>
    </cfRule>
  </conditionalFormatting>
  <conditionalFormatting sqref="F8">
    <cfRule type="cellIs" dxfId="56" priority="7" stopIfTrue="1" operator="equal">
      <formula>0</formula>
    </cfRule>
  </conditionalFormatting>
  <conditionalFormatting sqref="F9">
    <cfRule type="cellIs" dxfId="55" priority="6" stopIfTrue="1" operator="equal">
      <formula>0</formula>
    </cfRule>
  </conditionalFormatting>
  <conditionalFormatting sqref="F10">
    <cfRule type="cellIs" dxfId="54" priority="5" stopIfTrue="1" operator="equal">
      <formula>0</formula>
    </cfRule>
  </conditionalFormatting>
  <conditionalFormatting sqref="F5">
    <cfRule type="cellIs" dxfId="53" priority="4" stopIfTrue="1" operator="equal">
      <formula>0</formula>
    </cfRule>
  </conditionalFormatting>
  <conditionalFormatting sqref="F6">
    <cfRule type="cellIs" dxfId="52" priority="3" stopIfTrue="1" operator="equal">
      <formula>0</formula>
    </cfRule>
  </conditionalFormatting>
  <conditionalFormatting sqref="F11">
    <cfRule type="cellIs" dxfId="51" priority="2" stopIfTrue="1" operator="equal">
      <formula>0</formula>
    </cfRule>
  </conditionalFormatting>
  <conditionalFormatting sqref="F11">
    <cfRule type="cellIs" dxfId="50"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A63"/>
  <sheetViews>
    <sheetView showZeros="0" view="pageBreakPreview" topLeftCell="A16" zoomScaleNormal="100" zoomScaleSheetLayoutView="100" workbookViewId="0">
      <selection activeCell="B7" sqref="B7"/>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16384" width="9.1640625" style="523"/>
  </cols>
  <sheetData>
    <row r="1" spans="1:235" s="496" customFormat="1" ht="24">
      <c r="A1" s="595" t="s">
        <v>343</v>
      </c>
      <c r="B1" s="595" t="s">
        <v>344</v>
      </c>
      <c r="C1" s="596" t="s">
        <v>73</v>
      </c>
      <c r="D1" s="596" t="s">
        <v>72</v>
      </c>
      <c r="E1" s="595" t="s">
        <v>345</v>
      </c>
      <c r="F1" s="597" t="s">
        <v>346</v>
      </c>
      <c r="G1" s="598" t="s">
        <v>347</v>
      </c>
      <c r="H1" s="598" t="s">
        <v>348</v>
      </c>
      <c r="I1" s="599"/>
    </row>
    <row r="2" spans="1:235" s="503" customFormat="1" ht="20.25" customHeight="1">
      <c r="A2" s="600">
        <v>15</v>
      </c>
      <c r="B2" s="601" t="s">
        <v>737</v>
      </c>
      <c r="C2" s="600"/>
      <c r="D2" s="600"/>
      <c r="E2" s="600"/>
      <c r="F2" s="602"/>
      <c r="G2" s="603"/>
      <c r="H2" s="603"/>
      <c r="I2" s="604"/>
    </row>
    <row r="3" spans="1:235" s="503" customFormat="1" ht="20.25" customHeight="1">
      <c r="A3" s="605" t="s">
        <v>521</v>
      </c>
      <c r="B3" s="601" t="s">
        <v>351</v>
      </c>
      <c r="C3" s="600"/>
      <c r="D3" s="600"/>
      <c r="E3" s="600"/>
      <c r="F3" s="602"/>
      <c r="G3" s="603"/>
      <c r="H3" s="603"/>
      <c r="I3" s="604"/>
    </row>
    <row r="4" spans="1:235" s="612" customFormat="1" ht="228">
      <c r="A4" s="606">
        <f>1</f>
        <v>1</v>
      </c>
      <c r="B4" s="830" t="s">
        <v>934</v>
      </c>
      <c r="C4" s="838"/>
      <c r="D4" s="839"/>
      <c r="E4" s="832"/>
      <c r="F4" s="833"/>
      <c r="G4" s="834"/>
      <c r="H4" s="835">
        <f t="shared" ref="H4:H14" si="0">F4*G4</f>
        <v>0</v>
      </c>
      <c r="I4" s="611"/>
    </row>
    <row r="5" spans="1:235" s="612" customFormat="1" ht="251">
      <c r="A5" s="606"/>
      <c r="B5" s="830" t="s">
        <v>937</v>
      </c>
      <c r="C5" s="839" t="s">
        <v>353</v>
      </c>
      <c r="D5" s="839" t="s">
        <v>353</v>
      </c>
      <c r="E5" s="832" t="s">
        <v>0</v>
      </c>
      <c r="F5" s="836">
        <v>1</v>
      </c>
      <c r="G5" s="834"/>
      <c r="H5" s="888">
        <f t="shared" si="0"/>
        <v>0</v>
      </c>
      <c r="I5" s="611"/>
    </row>
    <row r="6" spans="1:235" s="612" customFormat="1" ht="192">
      <c r="A6" s="606">
        <f>A4+1</f>
        <v>2</v>
      </c>
      <c r="B6" s="830" t="s">
        <v>935</v>
      </c>
      <c r="C6" s="838"/>
      <c r="D6" s="839"/>
      <c r="E6" s="832"/>
      <c r="F6" s="833"/>
      <c r="G6" s="834"/>
      <c r="H6" s="835">
        <f t="shared" si="0"/>
        <v>0</v>
      </c>
      <c r="I6" s="611"/>
    </row>
    <row r="7" spans="1:235" s="612" customFormat="1" ht="284">
      <c r="A7" s="606"/>
      <c r="B7" s="830" t="s">
        <v>936</v>
      </c>
      <c r="C7" s="839" t="s">
        <v>353</v>
      </c>
      <c r="D7" s="839" t="s">
        <v>353</v>
      </c>
      <c r="E7" s="832" t="s">
        <v>0</v>
      </c>
      <c r="F7" s="836">
        <v>1</v>
      </c>
      <c r="G7" s="834"/>
      <c r="H7" s="888">
        <f t="shared" si="0"/>
        <v>0</v>
      </c>
      <c r="I7" s="611"/>
    </row>
    <row r="8" spans="1:235" s="612" customFormat="1" ht="36">
      <c r="A8" s="606">
        <f>A6+1</f>
        <v>3</v>
      </c>
      <c r="B8" s="607" t="s">
        <v>683</v>
      </c>
      <c r="C8" s="614" t="s">
        <v>71</v>
      </c>
      <c r="D8" s="614" t="s">
        <v>71</v>
      </c>
      <c r="E8" s="608" t="s">
        <v>0</v>
      </c>
      <c r="F8" s="613">
        <v>1</v>
      </c>
      <c r="G8" s="610"/>
      <c r="H8" s="887">
        <f t="shared" si="0"/>
        <v>0</v>
      </c>
      <c r="I8" s="611"/>
    </row>
    <row r="9" spans="1:235" s="612" customFormat="1" ht="36">
      <c r="A9" s="606">
        <f>A8+1</f>
        <v>4</v>
      </c>
      <c r="B9" s="607" t="s">
        <v>497</v>
      </c>
      <c r="C9" s="614" t="s">
        <v>71</v>
      </c>
      <c r="D9" s="614" t="s">
        <v>71</v>
      </c>
      <c r="E9" s="608" t="s">
        <v>0</v>
      </c>
      <c r="F9" s="613">
        <v>1</v>
      </c>
      <c r="G9" s="610"/>
      <c r="H9" s="887">
        <f t="shared" si="0"/>
        <v>0</v>
      </c>
      <c r="I9" s="611"/>
    </row>
    <row r="10" spans="1:235" s="612" customFormat="1" ht="180">
      <c r="A10" s="606">
        <f>A9+1</f>
        <v>5</v>
      </c>
      <c r="B10" s="830" t="s">
        <v>499</v>
      </c>
      <c r="C10" s="832"/>
      <c r="D10" s="832"/>
      <c r="E10" s="832" t="s">
        <v>0</v>
      </c>
      <c r="F10" s="836">
        <v>1</v>
      </c>
      <c r="G10" s="834"/>
      <c r="H10" s="888">
        <f t="shared" si="0"/>
        <v>0</v>
      </c>
      <c r="I10" s="611"/>
    </row>
    <row r="11" spans="1:235" s="612" customFormat="1" ht="72">
      <c r="A11" s="606">
        <f>A10+1</f>
        <v>6</v>
      </c>
      <c r="B11" s="830" t="s">
        <v>500</v>
      </c>
      <c r="C11" s="832"/>
      <c r="D11" s="832"/>
      <c r="E11" s="832" t="s">
        <v>0</v>
      </c>
      <c r="F11" s="836">
        <v>1</v>
      </c>
      <c r="G11" s="834"/>
      <c r="H11" s="888">
        <f t="shared" si="0"/>
        <v>0</v>
      </c>
      <c r="I11" s="611"/>
    </row>
    <row r="12" spans="1:235" s="612" customFormat="1" ht="84">
      <c r="A12" s="606">
        <f>A11+1</f>
        <v>7</v>
      </c>
      <c r="B12" s="830" t="s">
        <v>501</v>
      </c>
      <c r="C12" s="832"/>
      <c r="D12" s="832"/>
      <c r="E12" s="832" t="s">
        <v>0</v>
      </c>
      <c r="F12" s="836">
        <v>1</v>
      </c>
      <c r="G12" s="834"/>
      <c r="H12" s="888">
        <f t="shared" si="0"/>
        <v>0</v>
      </c>
      <c r="I12" s="611"/>
    </row>
    <row r="13" spans="1:235" s="612" customFormat="1" ht="96">
      <c r="A13" s="606">
        <f>A12+1</f>
        <v>8</v>
      </c>
      <c r="B13" s="830" t="s">
        <v>502</v>
      </c>
      <c r="C13" s="832"/>
      <c r="D13" s="832"/>
      <c r="E13" s="832" t="s">
        <v>0</v>
      </c>
      <c r="F13" s="836">
        <v>1</v>
      </c>
      <c r="G13" s="834"/>
      <c r="H13" s="888">
        <f t="shared" si="0"/>
        <v>0</v>
      </c>
      <c r="I13" s="611"/>
    </row>
    <row r="14" spans="1:235" s="496" customFormat="1" ht="56.25" customHeight="1">
      <c r="A14" s="606">
        <v>9</v>
      </c>
      <c r="B14" s="830" t="s">
        <v>82</v>
      </c>
      <c r="C14" s="831"/>
      <c r="D14" s="831"/>
      <c r="E14" s="832" t="s">
        <v>366</v>
      </c>
      <c r="F14" s="836">
        <v>30</v>
      </c>
      <c r="G14" s="834"/>
      <c r="H14" s="888">
        <f t="shared" si="0"/>
        <v>0</v>
      </c>
      <c r="I14" s="615"/>
    </row>
    <row r="15" spans="1:235" ht="20.25" customHeight="1">
      <c r="A15" s="616"/>
      <c r="B15" s="616"/>
      <c r="C15" s="616"/>
      <c r="D15" s="616"/>
      <c r="E15" s="616"/>
      <c r="F15" s="617" t="s">
        <v>738</v>
      </c>
      <c r="G15" s="1045">
        <f>SUM(H4:H14)</f>
        <v>0</v>
      </c>
      <c r="H15" s="1045"/>
      <c r="I15" s="624"/>
    </row>
    <row r="16" spans="1:235" s="532" customFormat="1" ht="12" customHeight="1">
      <c r="A16" s="600">
        <v>15</v>
      </c>
      <c r="B16" s="601" t="s">
        <v>737</v>
      </c>
      <c r="C16" s="600"/>
      <c r="D16" s="600"/>
      <c r="E16" s="600"/>
      <c r="F16" s="618"/>
      <c r="G16" s="619"/>
      <c r="H16" s="619"/>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row>
    <row r="17" spans="1:235" s="503" customFormat="1" ht="20.25" customHeight="1">
      <c r="A17" s="605" t="s">
        <v>524</v>
      </c>
      <c r="B17" s="601" t="s">
        <v>377</v>
      </c>
      <c r="C17" s="600"/>
      <c r="D17" s="600"/>
      <c r="E17" s="600"/>
      <c r="F17" s="618"/>
      <c r="G17" s="619"/>
      <c r="H17" s="619"/>
      <c r="I17" s="604"/>
    </row>
    <row r="18" spans="1:235" ht="36">
      <c r="A18" s="606">
        <f>1</f>
        <v>1</v>
      </c>
      <c r="B18" s="607" t="s">
        <v>685</v>
      </c>
      <c r="C18" s="614" t="s">
        <v>71</v>
      </c>
      <c r="D18" s="614" t="s">
        <v>71</v>
      </c>
      <c r="E18" s="608" t="s">
        <v>364</v>
      </c>
      <c r="F18" s="609">
        <v>1</v>
      </c>
      <c r="G18" s="610"/>
      <c r="H18" s="887">
        <f t="shared" ref="H18:H24" si="1">F18*G18</f>
        <v>0</v>
      </c>
      <c r="I18" s="624"/>
    </row>
    <row r="19" spans="1:235" ht="36">
      <c r="A19" s="606">
        <f t="shared" ref="A19:A24" si="2">A18+1</f>
        <v>2</v>
      </c>
      <c r="B19" s="607" t="s">
        <v>509</v>
      </c>
      <c r="C19" s="614" t="s">
        <v>71</v>
      </c>
      <c r="D19" s="614" t="s">
        <v>71</v>
      </c>
      <c r="E19" s="608" t="s">
        <v>364</v>
      </c>
      <c r="F19" s="609">
        <v>1</v>
      </c>
      <c r="G19" s="610"/>
      <c r="H19" s="887">
        <f t="shared" si="1"/>
        <v>0</v>
      </c>
      <c r="I19" s="624"/>
    </row>
    <row r="20" spans="1:235" ht="60">
      <c r="A20" s="606">
        <f>A19+1</f>
        <v>3</v>
      </c>
      <c r="B20" s="607" t="s">
        <v>510</v>
      </c>
      <c r="C20" s="614" t="s">
        <v>71</v>
      </c>
      <c r="D20" s="614" t="s">
        <v>71</v>
      </c>
      <c r="E20" s="608" t="s">
        <v>0</v>
      </c>
      <c r="F20" s="613">
        <v>4</v>
      </c>
      <c r="G20" s="610"/>
      <c r="H20" s="887">
        <f t="shared" si="1"/>
        <v>0</v>
      </c>
      <c r="I20" s="604"/>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3"/>
      <c r="ES20" s="503"/>
      <c r="ET20" s="503"/>
      <c r="EU20" s="503"/>
      <c r="EV20" s="503"/>
      <c r="EW20" s="503"/>
      <c r="EX20" s="503"/>
      <c r="EY20" s="503"/>
      <c r="EZ20" s="503"/>
      <c r="FA20" s="503"/>
      <c r="FB20" s="503"/>
      <c r="FC20" s="503"/>
      <c r="FD20" s="503"/>
      <c r="FE20" s="503"/>
      <c r="FF20" s="503"/>
      <c r="FG20" s="503"/>
      <c r="FH20" s="503"/>
      <c r="FI20" s="503"/>
      <c r="FJ20" s="503"/>
      <c r="FK20" s="503"/>
      <c r="FL20" s="503"/>
      <c r="FM20" s="503"/>
      <c r="FN20" s="503"/>
      <c r="FO20" s="503"/>
      <c r="FP20" s="503"/>
      <c r="FQ20" s="503"/>
      <c r="FR20" s="503"/>
      <c r="FS20" s="503"/>
      <c r="FT20" s="503"/>
      <c r="FU20" s="503"/>
      <c r="FV20" s="503"/>
      <c r="FW20" s="503"/>
      <c r="FX20" s="503"/>
      <c r="FY20" s="503"/>
      <c r="FZ20" s="503"/>
      <c r="GA20" s="503"/>
      <c r="GB20" s="503"/>
      <c r="GC20" s="503"/>
      <c r="GD20" s="503"/>
      <c r="GE20" s="503"/>
      <c r="GF20" s="503"/>
      <c r="GG20" s="503"/>
      <c r="GH20" s="503"/>
      <c r="GI20" s="503"/>
      <c r="GJ20" s="503"/>
      <c r="GK20" s="503"/>
      <c r="GL20" s="503"/>
      <c r="GM20" s="503"/>
      <c r="GN20" s="503"/>
      <c r="GO20" s="503"/>
      <c r="GP20" s="503"/>
      <c r="GQ20" s="503"/>
      <c r="GR20" s="503"/>
      <c r="GS20" s="503"/>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row>
    <row r="21" spans="1:235" s="503" customFormat="1" ht="36">
      <c r="A21" s="606">
        <f t="shared" si="2"/>
        <v>4</v>
      </c>
      <c r="B21" s="830" t="s">
        <v>511</v>
      </c>
      <c r="C21" s="831"/>
      <c r="D21" s="831"/>
      <c r="E21" s="832" t="s">
        <v>364</v>
      </c>
      <c r="F21" s="833">
        <v>4</v>
      </c>
      <c r="G21" s="834"/>
      <c r="H21" s="888">
        <f t="shared" si="1"/>
        <v>0</v>
      </c>
      <c r="I21" s="624"/>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row>
    <row r="22" spans="1:235" ht="36">
      <c r="A22" s="606">
        <f t="shared" si="2"/>
        <v>5</v>
      </c>
      <c r="B22" s="830" t="s">
        <v>686</v>
      </c>
      <c r="C22" s="831"/>
      <c r="D22" s="831"/>
      <c r="E22" s="832" t="s">
        <v>364</v>
      </c>
      <c r="F22" s="833">
        <v>1</v>
      </c>
      <c r="G22" s="834"/>
      <c r="H22" s="888">
        <f t="shared" si="1"/>
        <v>0</v>
      </c>
      <c r="I22" s="624"/>
    </row>
    <row r="23" spans="1:235" ht="36">
      <c r="A23" s="606">
        <f t="shared" si="2"/>
        <v>6</v>
      </c>
      <c r="B23" s="830" t="s">
        <v>513</v>
      </c>
      <c r="C23" s="831"/>
      <c r="D23" s="831"/>
      <c r="E23" s="832" t="s">
        <v>364</v>
      </c>
      <c r="F23" s="833">
        <v>1</v>
      </c>
      <c r="G23" s="834"/>
      <c r="H23" s="888">
        <f t="shared" si="1"/>
        <v>0</v>
      </c>
      <c r="I23" s="624"/>
    </row>
    <row r="24" spans="1:235" ht="48">
      <c r="A24" s="606">
        <f t="shared" si="2"/>
        <v>7</v>
      </c>
      <c r="B24" s="830" t="s">
        <v>514</v>
      </c>
      <c r="C24" s="831"/>
      <c r="D24" s="831"/>
      <c r="E24" s="832" t="s">
        <v>364</v>
      </c>
      <c r="F24" s="836">
        <v>1</v>
      </c>
      <c r="G24" s="837"/>
      <c r="H24" s="888">
        <f t="shared" si="1"/>
        <v>0</v>
      </c>
      <c r="I24" s="625"/>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row>
    <row r="25" spans="1:235" s="537" customFormat="1" ht="13" thickBot="1">
      <c r="A25" s="620"/>
      <c r="B25" s="620"/>
      <c r="C25" s="620"/>
      <c r="D25" s="620"/>
      <c r="E25" s="620"/>
      <c r="F25" s="621" t="s">
        <v>739</v>
      </c>
      <c r="G25" s="1028">
        <f>SUM(H18:H24)</f>
        <v>0</v>
      </c>
      <c r="H25" s="1046"/>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row>
    <row r="26" spans="1:235" ht="20.25" customHeight="1" thickBot="1">
      <c r="A26" s="583"/>
      <c r="B26" s="1035" t="s">
        <v>740</v>
      </c>
      <c r="C26" s="1047"/>
      <c r="D26" s="1047"/>
      <c r="E26" s="1047"/>
      <c r="F26" s="1048"/>
      <c r="G26" s="1038">
        <f>G25+G15</f>
        <v>0</v>
      </c>
      <c r="H26" s="1039"/>
    </row>
    <row r="27" spans="1:235" ht="24.75" customHeight="1">
      <c r="C27" s="515"/>
    </row>
    <row r="28" spans="1:235">
      <c r="C28" s="515"/>
    </row>
    <row r="29" spans="1:235">
      <c r="C29" s="515"/>
    </row>
    <row r="30" spans="1:235">
      <c r="C30" s="521"/>
    </row>
    <row r="31" spans="1:235">
      <c r="C31" s="622"/>
    </row>
    <row r="32" spans="1:235">
      <c r="C32" s="506"/>
    </row>
    <row r="33" spans="1:235">
      <c r="C33" s="506"/>
    </row>
    <row r="34" spans="1:235">
      <c r="C34" s="515"/>
    </row>
    <row r="35" spans="1:235">
      <c r="C35" s="521"/>
    </row>
    <row r="36" spans="1:235">
      <c r="C36" s="622"/>
    </row>
    <row r="37" spans="1:235">
      <c r="C37" s="506"/>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c r="DT37" s="544"/>
      <c r="DU37" s="544"/>
      <c r="DV37" s="544"/>
      <c r="DW37" s="544"/>
      <c r="DX37" s="544"/>
      <c r="DY37" s="544"/>
      <c r="DZ37" s="544"/>
      <c r="EA37" s="544"/>
      <c r="EB37" s="544"/>
      <c r="EC37" s="544"/>
      <c r="ED37" s="544"/>
      <c r="EE37" s="544"/>
      <c r="EF37" s="544"/>
      <c r="EG37" s="544"/>
      <c r="EH37" s="544"/>
      <c r="EI37" s="544"/>
      <c r="EJ37" s="544"/>
      <c r="EK37" s="544"/>
      <c r="EL37" s="544"/>
      <c r="EM37" s="544"/>
      <c r="EN37" s="544"/>
      <c r="EO37" s="544"/>
      <c r="EP37" s="544"/>
      <c r="EQ37" s="544"/>
      <c r="ER37" s="544"/>
      <c r="ES37" s="544"/>
      <c r="ET37" s="544"/>
      <c r="EU37" s="544"/>
      <c r="EV37" s="544"/>
      <c r="EW37" s="544"/>
      <c r="EX37" s="544"/>
      <c r="EY37" s="544"/>
      <c r="EZ37" s="544"/>
      <c r="FA37" s="544"/>
      <c r="FB37" s="544"/>
      <c r="FC37" s="544"/>
      <c r="FD37" s="544"/>
      <c r="FE37" s="544"/>
      <c r="FF37" s="544"/>
      <c r="FG37" s="544"/>
      <c r="FH37" s="544"/>
      <c r="FI37" s="544"/>
      <c r="FJ37" s="544"/>
      <c r="FK37" s="544"/>
      <c r="FL37" s="544"/>
      <c r="FM37" s="544"/>
      <c r="FN37" s="544"/>
      <c r="FO37" s="544"/>
      <c r="FP37" s="544"/>
      <c r="FQ37" s="544"/>
      <c r="FR37" s="544"/>
      <c r="FS37" s="544"/>
      <c r="FT37" s="544"/>
      <c r="FU37" s="544"/>
      <c r="FV37" s="544"/>
      <c r="FW37" s="544"/>
      <c r="FX37" s="544"/>
      <c r="FY37" s="544"/>
      <c r="FZ37" s="544"/>
      <c r="GA37" s="544"/>
      <c r="GB37" s="544"/>
      <c r="GC37" s="544"/>
      <c r="GD37" s="544"/>
      <c r="GE37" s="544"/>
      <c r="GF37" s="544"/>
      <c r="GG37" s="544"/>
      <c r="GH37" s="544"/>
      <c r="GI37" s="544"/>
      <c r="GJ37" s="544"/>
      <c r="GK37" s="544"/>
      <c r="GL37" s="544"/>
      <c r="GM37" s="544"/>
      <c r="GN37" s="544"/>
      <c r="GO37" s="544"/>
      <c r="GP37" s="544"/>
      <c r="GQ37" s="544"/>
      <c r="GR37" s="544"/>
      <c r="GS37" s="544"/>
      <c r="GT37" s="544"/>
      <c r="GU37" s="544"/>
      <c r="GV37" s="544"/>
      <c r="GW37" s="544"/>
      <c r="GX37" s="544"/>
      <c r="GY37" s="544"/>
      <c r="GZ37" s="544"/>
      <c r="HA37" s="544"/>
      <c r="HB37" s="544"/>
      <c r="HC37" s="544"/>
      <c r="HD37" s="544"/>
      <c r="HE37" s="544"/>
      <c r="HF37" s="544"/>
      <c r="HG37" s="544"/>
      <c r="HH37" s="544"/>
      <c r="HI37" s="544"/>
      <c r="HJ37" s="544"/>
      <c r="HK37" s="544"/>
      <c r="HL37" s="544"/>
      <c r="HM37" s="544"/>
      <c r="HN37" s="544"/>
      <c r="HO37" s="544"/>
      <c r="HP37" s="544"/>
      <c r="HQ37" s="544"/>
      <c r="HR37" s="544"/>
      <c r="HS37" s="544"/>
      <c r="HT37" s="544"/>
      <c r="HU37" s="544"/>
      <c r="HV37" s="544"/>
      <c r="HW37" s="544"/>
      <c r="HX37" s="544"/>
      <c r="HY37" s="544"/>
      <c r="HZ37" s="544"/>
      <c r="IA37" s="544"/>
    </row>
    <row r="38" spans="1:235" s="544" customFormat="1">
      <c r="A38" s="539"/>
      <c r="B38" s="540"/>
      <c r="C38" s="506"/>
      <c r="D38" s="541"/>
      <c r="E38" s="541"/>
      <c r="F38" s="542"/>
      <c r="G38" s="543"/>
      <c r="H38" s="543"/>
    </row>
    <row r="39" spans="1:235" s="544" customFormat="1">
      <c r="A39" s="539"/>
      <c r="B39" s="540"/>
      <c r="C39" s="515"/>
      <c r="D39" s="541"/>
      <c r="E39" s="541"/>
      <c r="F39" s="542"/>
      <c r="G39" s="543"/>
      <c r="H39" s="543"/>
    </row>
    <row r="40" spans="1:235" s="544" customFormat="1">
      <c r="A40" s="539"/>
      <c r="B40" s="540"/>
      <c r="C40" s="515"/>
      <c r="D40" s="541"/>
      <c r="E40" s="541"/>
      <c r="F40" s="542"/>
      <c r="G40" s="543"/>
      <c r="H40" s="543"/>
    </row>
    <row r="41" spans="1:235" s="544" customFormat="1">
      <c r="A41" s="539"/>
      <c r="B41" s="540"/>
      <c r="C41" s="515"/>
      <c r="D41" s="541"/>
      <c r="E41" s="541"/>
      <c r="F41" s="542"/>
      <c r="G41" s="543"/>
      <c r="H41" s="543"/>
    </row>
    <row r="42" spans="1:235" s="544" customFormat="1">
      <c r="A42" s="539"/>
      <c r="B42" s="540"/>
      <c r="C42" s="515"/>
      <c r="D42" s="541"/>
      <c r="E42" s="541"/>
      <c r="F42" s="542"/>
      <c r="G42" s="543"/>
      <c r="H42" s="543"/>
    </row>
    <row r="43" spans="1:235" s="544" customFormat="1">
      <c r="A43" s="539"/>
      <c r="B43" s="540"/>
      <c r="C43" s="515"/>
      <c r="D43" s="541"/>
      <c r="E43" s="541"/>
      <c r="F43" s="542"/>
      <c r="G43" s="543"/>
      <c r="H43" s="543"/>
    </row>
    <row r="44" spans="1:235" s="544" customFormat="1">
      <c r="A44" s="539"/>
      <c r="B44" s="540"/>
      <c r="C44" s="515"/>
      <c r="D44" s="541"/>
      <c r="E44" s="541"/>
      <c r="F44" s="542"/>
      <c r="G44" s="543"/>
      <c r="H44" s="543"/>
    </row>
    <row r="45" spans="1:235" s="544" customFormat="1">
      <c r="A45" s="539"/>
      <c r="B45" s="540"/>
      <c r="C45" s="515"/>
      <c r="D45" s="541"/>
      <c r="E45" s="541"/>
      <c r="F45" s="542"/>
      <c r="G45" s="543"/>
      <c r="H45" s="543"/>
    </row>
    <row r="46" spans="1:235" s="544" customFormat="1">
      <c r="A46" s="539"/>
      <c r="B46" s="540"/>
      <c r="C46" s="515"/>
      <c r="D46" s="541"/>
      <c r="E46" s="541"/>
      <c r="F46" s="542"/>
      <c r="G46" s="543"/>
      <c r="H46" s="543"/>
    </row>
    <row r="47" spans="1:235" s="544" customFormat="1">
      <c r="A47" s="539"/>
      <c r="B47" s="540"/>
      <c r="C47" s="515"/>
      <c r="D47" s="541"/>
      <c r="E47" s="541"/>
      <c r="F47" s="542"/>
      <c r="G47" s="543"/>
      <c r="H47" s="543"/>
    </row>
    <row r="48" spans="1:235" s="544" customFormat="1">
      <c r="A48" s="539"/>
      <c r="B48" s="540"/>
      <c r="C48" s="515"/>
      <c r="D48" s="541"/>
      <c r="E48" s="541"/>
      <c r="F48" s="542"/>
      <c r="G48" s="543"/>
      <c r="H48" s="543"/>
    </row>
    <row r="49" spans="1:235" s="544" customFormat="1">
      <c r="A49" s="539"/>
      <c r="B49" s="540"/>
      <c r="C49" s="515"/>
      <c r="D49" s="541"/>
      <c r="E49" s="541"/>
      <c r="F49" s="542"/>
      <c r="G49" s="543"/>
      <c r="H49" s="543"/>
    </row>
    <row r="50" spans="1:235" s="544" customFormat="1">
      <c r="A50" s="539"/>
      <c r="B50" s="540"/>
      <c r="C50" s="515"/>
      <c r="D50" s="541"/>
      <c r="E50" s="541"/>
      <c r="F50" s="542"/>
      <c r="G50" s="543"/>
      <c r="H50" s="543"/>
    </row>
    <row r="51" spans="1:235" s="544" customFormat="1">
      <c r="A51" s="539"/>
      <c r="B51" s="540"/>
      <c r="C51" s="515"/>
      <c r="D51" s="541"/>
      <c r="E51" s="541"/>
      <c r="F51" s="542"/>
      <c r="G51" s="543"/>
      <c r="H51" s="543"/>
    </row>
    <row r="52" spans="1:235" s="544" customFormat="1">
      <c r="A52" s="539"/>
      <c r="B52" s="540"/>
      <c r="C52" s="515"/>
      <c r="D52" s="541"/>
      <c r="E52" s="541"/>
      <c r="F52" s="542"/>
      <c r="G52" s="543"/>
      <c r="H52" s="543"/>
    </row>
    <row r="53" spans="1:235" s="544" customFormat="1">
      <c r="A53" s="539"/>
      <c r="B53" s="540"/>
      <c r="C53" s="515"/>
      <c r="D53" s="541"/>
      <c r="E53" s="541"/>
      <c r="F53" s="542"/>
      <c r="G53" s="543"/>
      <c r="H53" s="543"/>
    </row>
    <row r="54" spans="1:235" s="544" customFormat="1">
      <c r="A54" s="539"/>
      <c r="B54" s="540"/>
      <c r="C54" s="515"/>
      <c r="D54" s="541"/>
      <c r="E54" s="541"/>
      <c r="F54" s="542"/>
      <c r="G54" s="543"/>
      <c r="H54" s="543"/>
    </row>
    <row r="55" spans="1:235" s="544" customFormat="1">
      <c r="A55" s="539"/>
      <c r="B55" s="540"/>
      <c r="C55" s="515"/>
      <c r="D55" s="541"/>
      <c r="E55" s="541"/>
      <c r="F55" s="542"/>
      <c r="G55" s="543"/>
      <c r="H55" s="543"/>
    </row>
    <row r="56" spans="1:235" s="544" customFormat="1">
      <c r="A56" s="539"/>
      <c r="B56" s="540"/>
      <c r="C56" s="515"/>
      <c r="D56" s="541"/>
      <c r="E56" s="541"/>
      <c r="F56" s="542"/>
      <c r="G56" s="543"/>
      <c r="H56" s="543"/>
    </row>
    <row r="57" spans="1:235" s="544" customFormat="1">
      <c r="A57" s="539"/>
      <c r="B57" s="540"/>
      <c r="C57" s="515"/>
      <c r="D57" s="541"/>
      <c r="E57" s="541"/>
      <c r="F57" s="542"/>
      <c r="G57" s="543"/>
      <c r="H57" s="543"/>
    </row>
    <row r="58" spans="1:235" s="544" customFormat="1">
      <c r="A58" s="539"/>
      <c r="B58" s="540"/>
      <c r="C58" s="561"/>
      <c r="D58" s="541"/>
      <c r="E58" s="541"/>
      <c r="F58" s="542"/>
      <c r="G58" s="543"/>
      <c r="H58" s="543"/>
    </row>
    <row r="59" spans="1:235" s="544" customFormat="1">
      <c r="A59" s="539"/>
      <c r="B59" s="540"/>
      <c r="C59" s="622"/>
      <c r="D59" s="541"/>
      <c r="E59" s="541"/>
      <c r="F59" s="542"/>
      <c r="G59" s="543"/>
      <c r="H59" s="543"/>
    </row>
    <row r="60" spans="1:235" s="544" customFormat="1">
      <c r="A60" s="539"/>
      <c r="B60" s="540"/>
      <c r="C60" s="521"/>
      <c r="D60" s="541"/>
      <c r="E60" s="541"/>
      <c r="F60" s="542"/>
      <c r="G60" s="543"/>
      <c r="H60" s="543"/>
    </row>
    <row r="61" spans="1:235" s="544" customFormat="1">
      <c r="A61" s="539"/>
      <c r="B61" s="540"/>
      <c r="C61" s="622"/>
      <c r="D61" s="541"/>
      <c r="E61" s="541"/>
      <c r="F61" s="542"/>
      <c r="G61" s="543"/>
      <c r="H61" s="543"/>
    </row>
    <row r="62" spans="1:235" s="544" customFormat="1">
      <c r="A62" s="539"/>
      <c r="B62" s="540"/>
      <c r="C62" s="521"/>
      <c r="D62" s="541"/>
      <c r="E62" s="541"/>
      <c r="F62" s="542"/>
      <c r="G62" s="543"/>
      <c r="H62" s="543"/>
    </row>
    <row r="63" spans="1:235" s="544" customFormat="1">
      <c r="A63" s="539"/>
      <c r="B63" s="540"/>
      <c r="C63" s="541"/>
      <c r="D63" s="541"/>
      <c r="E63" s="541"/>
      <c r="F63" s="542"/>
      <c r="G63" s="543"/>
      <c r="H63" s="54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row>
  </sheetData>
  <customSheetViews>
    <customSheetView guid="{D18DB499-0579-FF4A-9B8B-3F60D92FC7BB}" scale="183" showPageBreaks="1" zeroValues="0" printArea="1" view="pageBreakPreview" topLeftCell="A6">
      <selection activeCell="C5" sqref="C5"/>
      <rowBreaks count="1" manualBreakCount="1">
        <brk id="15"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6">
      <selection activeCell="B7" sqref="B7"/>
      <rowBreaks count="1" manualBreakCount="1">
        <brk id="15"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6">
      <selection activeCell="B7" sqref="B7"/>
      <rowBreaks count="1" manualBreakCount="1">
        <brk id="15"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5:H15"/>
    <mergeCell ref="G25:H25"/>
    <mergeCell ref="B26:F26"/>
    <mergeCell ref="G26:H26"/>
  </mergeCells>
  <conditionalFormatting sqref="F10">
    <cfRule type="cellIs" dxfId="49" priority="10" stopIfTrue="1" operator="equal">
      <formula>0</formula>
    </cfRule>
  </conditionalFormatting>
  <conditionalFormatting sqref="F11">
    <cfRule type="cellIs" dxfId="48" priority="9" stopIfTrue="1" operator="equal">
      <formula>0</formula>
    </cfRule>
  </conditionalFormatting>
  <conditionalFormatting sqref="F12">
    <cfRule type="cellIs" dxfId="47" priority="8" stopIfTrue="1" operator="equal">
      <formula>0</formula>
    </cfRule>
  </conditionalFormatting>
  <conditionalFormatting sqref="F13">
    <cfRule type="cellIs" dxfId="46" priority="7" stopIfTrue="1" operator="equal">
      <formula>0</formula>
    </cfRule>
  </conditionalFormatting>
  <conditionalFormatting sqref="F7">
    <cfRule type="cellIs" dxfId="45" priority="6" stopIfTrue="1" operator="equal">
      <formula>0</formula>
    </cfRule>
  </conditionalFormatting>
  <conditionalFormatting sqref="F5">
    <cfRule type="cellIs" dxfId="44" priority="5" stopIfTrue="1" operator="equal">
      <formula>0</formula>
    </cfRule>
  </conditionalFormatting>
  <conditionalFormatting sqref="F8">
    <cfRule type="cellIs" dxfId="43" priority="4" stopIfTrue="1" operator="equal">
      <formula>0</formula>
    </cfRule>
  </conditionalFormatting>
  <conditionalFormatting sqref="F9">
    <cfRule type="cellIs" dxfId="42" priority="3" stopIfTrue="1" operator="equal">
      <formula>0</formula>
    </cfRule>
  </conditionalFormatting>
  <conditionalFormatting sqref="F14">
    <cfRule type="cellIs" dxfId="41" priority="2" stopIfTrue="1" operator="equal">
      <formula>0</formula>
    </cfRule>
  </conditionalFormatting>
  <conditionalFormatting sqref="F14">
    <cfRule type="cellIs" dxfId="40"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5" max="7"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96"/>
  <sheetViews>
    <sheetView showGridLines="0" view="pageBreakPreview" topLeftCell="A2481" zoomScaleNormal="100" zoomScaleSheetLayoutView="100" workbookViewId="0">
      <selection activeCell="C2375" sqref="C2375"/>
    </sheetView>
  </sheetViews>
  <sheetFormatPr baseColWidth="10" defaultColWidth="9.1640625" defaultRowHeight="11"/>
  <cols>
    <col min="1" max="1" width="3.5" style="1" customWidth="1"/>
    <col min="2" max="2" width="8.5" style="3" customWidth="1"/>
    <col min="3" max="3" width="32.6640625" style="2" customWidth="1"/>
    <col min="4" max="4" width="7" style="77" customWidth="1"/>
    <col min="5" max="5" width="8.5" style="77" customWidth="1"/>
    <col min="6" max="6" width="4.83203125" style="77" customWidth="1"/>
    <col min="7" max="7" width="6" style="75" customWidth="1"/>
    <col min="8" max="8" width="7.6640625" style="86" customWidth="1"/>
    <col min="9" max="9" width="10.33203125" style="998" customWidth="1"/>
    <col min="10" max="11" width="9.1640625" style="2"/>
    <col min="12" max="15" width="9.1640625" style="6"/>
    <col min="16" max="16384" width="9.1640625" style="2"/>
  </cols>
  <sheetData>
    <row r="1" spans="1:15" s="9" customFormat="1" ht="13">
      <c r="A1" s="873" t="s">
        <v>3</v>
      </c>
      <c r="B1" s="416"/>
      <c r="C1" s="859" t="s">
        <v>59</v>
      </c>
      <c r="D1" s="287"/>
      <c r="E1" s="287"/>
      <c r="F1" s="874"/>
      <c r="G1" s="874"/>
      <c r="H1" s="287" t="s">
        <v>19</v>
      </c>
      <c r="I1" s="931" t="s">
        <v>62</v>
      </c>
      <c r="L1" s="25"/>
      <c r="M1" s="25"/>
      <c r="N1" s="25"/>
      <c r="O1" s="25"/>
    </row>
    <row r="2" spans="1:15" s="9" customFormat="1" ht="12">
      <c r="A2" s="860" t="s">
        <v>4</v>
      </c>
      <c r="B2" s="416"/>
      <c r="C2" s="864" t="s">
        <v>60</v>
      </c>
      <c r="D2" s="861"/>
      <c r="E2" s="861"/>
      <c r="F2" s="314"/>
      <c r="G2" s="314"/>
      <c r="H2" s="862" t="s">
        <v>15</v>
      </c>
      <c r="I2" s="931" t="s">
        <v>63</v>
      </c>
      <c r="L2" s="25"/>
      <c r="M2" s="25"/>
      <c r="N2" s="25"/>
      <c r="O2" s="25"/>
    </row>
    <row r="3" spans="1:15" s="9" customFormat="1" ht="12">
      <c r="A3" s="860" t="s">
        <v>50</v>
      </c>
      <c r="B3" s="416"/>
      <c r="C3" s="864" t="s">
        <v>61</v>
      </c>
      <c r="D3" s="314"/>
      <c r="E3" s="314"/>
      <c r="F3" s="314"/>
      <c r="G3" s="314"/>
      <c r="H3" s="862"/>
      <c r="I3" s="931"/>
      <c r="L3" s="25"/>
      <c r="M3" s="25"/>
      <c r="N3" s="25"/>
      <c r="O3" s="25"/>
    </row>
    <row r="4" spans="1:15" s="9" customFormat="1" ht="13">
      <c r="A4" s="873" t="s">
        <v>16</v>
      </c>
      <c r="B4" s="416"/>
      <c r="C4" s="859" t="s">
        <v>47</v>
      </c>
      <c r="D4" s="287"/>
      <c r="E4" s="287"/>
      <c r="F4" s="1006"/>
      <c r="G4" s="1007"/>
      <c r="H4" s="1007"/>
      <c r="I4" s="1007"/>
      <c r="L4" s="25"/>
      <c r="M4" s="25"/>
      <c r="N4" s="25"/>
      <c r="O4" s="25"/>
    </row>
    <row r="5" spans="1:15" s="9" customFormat="1" ht="13">
      <c r="A5" s="875" t="s">
        <v>17</v>
      </c>
      <c r="B5" s="876"/>
      <c r="C5" s="863" t="s">
        <v>46</v>
      </c>
      <c r="D5" s="877"/>
      <c r="E5" s="877"/>
      <c r="F5" s="1008"/>
      <c r="G5" s="1009"/>
      <c r="H5" s="1009"/>
      <c r="I5" s="1009"/>
      <c r="L5" s="25"/>
      <c r="M5" s="25"/>
      <c r="N5" s="25"/>
      <c r="O5" s="25"/>
    </row>
    <row r="6" spans="1:15" s="20" customFormat="1" ht="24">
      <c r="A6" s="1004" t="s">
        <v>12</v>
      </c>
      <c r="B6" s="1005"/>
      <c r="C6" s="33" t="s">
        <v>11</v>
      </c>
      <c r="D6" s="34" t="s">
        <v>73</v>
      </c>
      <c r="E6" s="34" t="s">
        <v>72</v>
      </c>
      <c r="F6" s="34" t="s">
        <v>1</v>
      </c>
      <c r="G6" s="35" t="s">
        <v>13</v>
      </c>
      <c r="H6" s="36" t="s">
        <v>14</v>
      </c>
      <c r="I6" s="932" t="s">
        <v>2</v>
      </c>
      <c r="L6" s="26"/>
      <c r="M6" s="26"/>
      <c r="N6" s="26"/>
      <c r="O6" s="26"/>
    </row>
    <row r="7" spans="1:15" s="20" customFormat="1" ht="13">
      <c r="A7" s="231"/>
      <c r="B7" s="232"/>
      <c r="C7" s="233" t="s">
        <v>113</v>
      </c>
      <c r="D7" s="245"/>
      <c r="E7" s="245"/>
      <c r="F7" s="234"/>
      <c r="G7" s="235"/>
      <c r="H7" s="236"/>
      <c r="I7" s="933"/>
      <c r="L7" s="26"/>
      <c r="M7" s="26"/>
      <c r="N7" s="26"/>
      <c r="O7" s="26"/>
    </row>
    <row r="8" spans="1:15" s="20" customFormat="1" ht="13">
      <c r="A8" s="452"/>
      <c r="B8" s="453"/>
      <c r="C8" s="454"/>
      <c r="D8" s="455"/>
      <c r="E8" s="455"/>
      <c r="F8" s="456"/>
      <c r="G8" s="457"/>
      <c r="H8" s="458"/>
      <c r="I8" s="934"/>
      <c r="L8" s="26"/>
      <c r="M8" s="26"/>
      <c r="N8" s="26"/>
      <c r="O8" s="26"/>
    </row>
    <row r="9" spans="1:15" s="11" customFormat="1" ht="16.75" customHeight="1">
      <c r="A9" s="37">
        <v>1</v>
      </c>
      <c r="B9" s="38"/>
      <c r="C9" s="42" t="s">
        <v>31</v>
      </c>
      <c r="D9" s="174"/>
      <c r="E9" s="174"/>
      <c r="F9" s="51"/>
      <c r="G9" s="70"/>
      <c r="H9" s="41"/>
      <c r="I9" s="935"/>
      <c r="L9" s="27"/>
      <c r="M9" s="27"/>
      <c r="N9" s="27"/>
      <c r="O9" s="27"/>
    </row>
    <row r="10" spans="1:15" s="15" customFormat="1" ht="48">
      <c r="A10" s="43"/>
      <c r="B10" s="44"/>
      <c r="C10" s="488" t="s">
        <v>64</v>
      </c>
      <c r="D10" s="246"/>
      <c r="E10" s="246"/>
      <c r="F10" s="53"/>
      <c r="G10" s="71"/>
      <c r="H10" s="46"/>
      <c r="I10" s="936"/>
      <c r="L10" s="18"/>
      <c r="M10" s="18"/>
      <c r="N10" s="18"/>
      <c r="O10" s="18"/>
    </row>
    <row r="11" spans="1:15" s="15" customFormat="1" ht="12">
      <c r="A11" s="43"/>
      <c r="B11" s="44"/>
      <c r="C11" s="45"/>
      <c r="D11" s="247"/>
      <c r="E11" s="247"/>
      <c r="F11" s="53"/>
      <c r="G11" s="71"/>
      <c r="H11" s="46"/>
      <c r="I11" s="936"/>
      <c r="L11" s="18"/>
      <c r="M11" s="18"/>
      <c r="N11" s="18"/>
      <c r="O11" s="18"/>
    </row>
    <row r="12" spans="1:15" s="15" customFormat="1" ht="36">
      <c r="A12" s="62">
        <f>$A$9</f>
        <v>1</v>
      </c>
      <c r="B12" s="61" t="s">
        <v>5</v>
      </c>
      <c r="C12" s="142" t="s">
        <v>51</v>
      </c>
      <c r="D12" s="171" t="s">
        <v>74</v>
      </c>
      <c r="E12" s="171" t="s">
        <v>74</v>
      </c>
      <c r="F12" s="140" t="s">
        <v>0</v>
      </c>
      <c r="G12" s="141">
        <v>1</v>
      </c>
      <c r="H12" s="136"/>
      <c r="I12" s="937">
        <f>G12*H12</f>
        <v>0</v>
      </c>
      <c r="L12" s="18"/>
      <c r="M12" s="18"/>
      <c r="N12" s="18"/>
      <c r="O12" s="18"/>
    </row>
    <row r="13" spans="1:15" s="15" customFormat="1" ht="12">
      <c r="A13" s="62"/>
      <c r="B13" s="61"/>
      <c r="C13" s="213"/>
      <c r="D13" s="214"/>
      <c r="E13" s="214"/>
      <c r="F13" s="90"/>
      <c r="G13" s="215"/>
      <c r="H13" s="216"/>
      <c r="I13" s="938"/>
      <c r="L13" s="18"/>
      <c r="M13" s="18"/>
      <c r="N13" s="18"/>
      <c r="O13" s="18"/>
    </row>
    <row r="14" spans="1:15" s="15" customFormat="1" ht="12">
      <c r="A14" s="62">
        <f>$A$9</f>
        <v>1</v>
      </c>
      <c r="B14" s="61" t="s">
        <v>6</v>
      </c>
      <c r="C14" s="217" t="s">
        <v>104</v>
      </c>
      <c r="D14" s="214"/>
      <c r="E14" s="214"/>
      <c r="F14" s="90"/>
      <c r="G14" s="215"/>
      <c r="H14" s="216"/>
      <c r="I14" s="938"/>
      <c r="L14" s="18"/>
      <c r="M14" s="18"/>
      <c r="N14" s="18"/>
      <c r="O14" s="18"/>
    </row>
    <row r="15" spans="1:15" s="15" customFormat="1" ht="24">
      <c r="A15" s="62"/>
      <c r="B15" s="61"/>
      <c r="C15" s="218" t="s">
        <v>105</v>
      </c>
      <c r="D15" s="171" t="s">
        <v>74</v>
      </c>
      <c r="E15" s="171" t="s">
        <v>74</v>
      </c>
      <c r="F15" s="137" t="s">
        <v>0</v>
      </c>
      <c r="G15" s="219">
        <v>1</v>
      </c>
      <c r="H15" s="136"/>
      <c r="I15" s="939">
        <f>G15*H15</f>
        <v>0</v>
      </c>
      <c r="L15" s="18"/>
      <c r="M15" s="18"/>
      <c r="N15" s="18"/>
      <c r="O15" s="18"/>
    </row>
    <row r="16" spans="1:15" s="15" customFormat="1" ht="12">
      <c r="A16" s="62"/>
      <c r="B16" s="61"/>
      <c r="C16" s="217"/>
      <c r="D16" s="214"/>
      <c r="E16" s="214"/>
      <c r="F16" s="90"/>
      <c r="G16" s="215"/>
      <c r="H16" s="216"/>
      <c r="I16" s="938"/>
      <c r="L16" s="18"/>
      <c r="M16" s="18"/>
      <c r="N16" s="18"/>
      <c r="O16" s="18"/>
    </row>
    <row r="17" spans="1:15" s="19" customFormat="1" ht="24.75" customHeight="1">
      <c r="A17" s="48">
        <f>A9</f>
        <v>1</v>
      </c>
      <c r="B17" s="49"/>
      <c r="C17" s="50" t="s">
        <v>32</v>
      </c>
      <c r="D17" s="51"/>
      <c r="E17" s="51"/>
      <c r="F17" s="51"/>
      <c r="G17" s="70"/>
      <c r="H17" s="83"/>
      <c r="I17" s="935">
        <f>SUM(I10:I16)</f>
        <v>0</v>
      </c>
      <c r="J17" s="10"/>
      <c r="L17" s="24"/>
      <c r="M17" s="24"/>
      <c r="N17" s="24"/>
      <c r="O17" s="24"/>
    </row>
    <row r="18" spans="1:15" s="15" customFormat="1" ht="12">
      <c r="A18" s="14"/>
      <c r="B18" s="16"/>
      <c r="C18" s="17"/>
      <c r="D18" s="179"/>
      <c r="E18" s="179"/>
      <c r="F18" s="12"/>
      <c r="G18" s="72"/>
      <c r="H18" s="84"/>
      <c r="I18" s="940"/>
      <c r="L18" s="18"/>
      <c r="M18" s="18"/>
      <c r="N18" s="18"/>
      <c r="O18" s="18"/>
    </row>
    <row r="19" spans="1:15" ht="14">
      <c r="A19" s="37">
        <v>2</v>
      </c>
      <c r="B19" s="38"/>
      <c r="C19" s="39" t="s">
        <v>29</v>
      </c>
      <c r="D19" s="174"/>
      <c r="E19" s="174"/>
      <c r="F19" s="51"/>
      <c r="G19" s="70"/>
      <c r="H19" s="41"/>
      <c r="I19" s="935"/>
    </row>
    <row r="20" spans="1:15">
      <c r="C20" s="4"/>
      <c r="D20" s="180"/>
      <c r="E20" s="180"/>
      <c r="F20" s="76"/>
      <c r="G20" s="74"/>
      <c r="H20" s="85"/>
      <c r="I20" s="941"/>
    </row>
    <row r="21" spans="1:15" ht="24">
      <c r="A21" s="710">
        <f>$A$19</f>
        <v>2</v>
      </c>
      <c r="B21" s="711" t="s">
        <v>5</v>
      </c>
      <c r="C21" s="712" t="s">
        <v>106</v>
      </c>
      <c r="D21" s="713"/>
      <c r="E21" s="713"/>
      <c r="F21" s="714"/>
      <c r="G21" s="715"/>
      <c r="H21" s="716"/>
      <c r="I21" s="942"/>
    </row>
    <row r="22" spans="1:15" ht="12">
      <c r="A22" s="710"/>
      <c r="B22" s="711"/>
      <c r="C22" s="717" t="s">
        <v>65</v>
      </c>
      <c r="D22" s="718"/>
      <c r="E22" s="718"/>
      <c r="F22" s="714"/>
      <c r="G22" s="715"/>
      <c r="H22" s="716"/>
      <c r="I22" s="942"/>
    </row>
    <row r="23" spans="1:15" ht="12">
      <c r="A23" s="719"/>
      <c r="B23" s="720"/>
      <c r="C23" s="721" t="s">
        <v>66</v>
      </c>
      <c r="D23" s="722"/>
      <c r="E23" s="722"/>
      <c r="F23" s="714"/>
      <c r="G23" s="715"/>
      <c r="H23" s="716"/>
      <c r="I23" s="942"/>
    </row>
    <row r="24" spans="1:15" ht="12">
      <c r="A24" s="719"/>
      <c r="B24" s="720"/>
      <c r="C24" s="721" t="s">
        <v>67</v>
      </c>
      <c r="D24" s="722"/>
      <c r="E24" s="722"/>
      <c r="F24" s="714"/>
      <c r="G24" s="715"/>
      <c r="H24" s="716"/>
      <c r="I24" s="942"/>
    </row>
    <row r="25" spans="1:15" ht="12">
      <c r="A25" s="719"/>
      <c r="B25" s="720"/>
      <c r="C25" s="721" t="s">
        <v>68</v>
      </c>
      <c r="D25" s="722"/>
      <c r="E25" s="722"/>
      <c r="F25" s="714"/>
      <c r="G25" s="715"/>
      <c r="H25" s="716"/>
      <c r="I25" s="942"/>
    </row>
    <row r="26" spans="1:15" ht="12">
      <c r="A26" s="719"/>
      <c r="B26" s="720"/>
      <c r="C26" s="723" t="s">
        <v>102</v>
      </c>
      <c r="D26" s="722"/>
      <c r="E26" s="722"/>
      <c r="F26" s="714"/>
      <c r="G26" s="715"/>
      <c r="H26" s="716"/>
      <c r="I26" s="942"/>
    </row>
    <row r="27" spans="1:15" ht="48">
      <c r="A27" s="719"/>
      <c r="B27" s="720"/>
      <c r="C27" s="724" t="s">
        <v>80</v>
      </c>
      <c r="D27" s="725"/>
      <c r="E27" s="725"/>
      <c r="F27" s="714"/>
      <c r="G27" s="715"/>
      <c r="H27" s="716"/>
      <c r="I27" s="942"/>
    </row>
    <row r="28" spans="1:15" ht="24">
      <c r="A28" s="719"/>
      <c r="B28" s="720"/>
      <c r="C28" s="724" t="s">
        <v>81</v>
      </c>
      <c r="D28" s="725"/>
      <c r="E28" s="725"/>
      <c r="F28" s="714"/>
      <c r="G28" s="715"/>
      <c r="H28" s="716"/>
      <c r="I28" s="942"/>
    </row>
    <row r="29" spans="1:15" ht="12">
      <c r="A29" s="719"/>
      <c r="B29" s="720"/>
      <c r="C29" s="726" t="s">
        <v>69</v>
      </c>
      <c r="D29" s="727"/>
      <c r="E29" s="727"/>
      <c r="F29" s="714"/>
      <c r="G29" s="715"/>
      <c r="H29" s="716"/>
      <c r="I29" s="942"/>
    </row>
    <row r="30" spans="1:15" ht="72">
      <c r="A30" s="719"/>
      <c r="B30" s="720"/>
      <c r="C30" s="728" t="s">
        <v>52</v>
      </c>
      <c r="D30" s="713"/>
      <c r="E30" s="713"/>
      <c r="F30" s="714"/>
      <c r="G30" s="715"/>
      <c r="H30" s="716"/>
      <c r="I30" s="942"/>
    </row>
    <row r="31" spans="1:15" ht="36">
      <c r="A31" s="719"/>
      <c r="B31" s="720"/>
      <c r="C31" s="729" t="s">
        <v>112</v>
      </c>
      <c r="D31" s="730"/>
      <c r="E31" s="730"/>
      <c r="F31" s="731" t="s">
        <v>0</v>
      </c>
      <c r="G31" s="732">
        <v>1</v>
      </c>
      <c r="H31" s="733"/>
      <c r="I31" s="943">
        <f>G31*H31</f>
        <v>0</v>
      </c>
    </row>
    <row r="32" spans="1:15" ht="12">
      <c r="A32" s="43"/>
      <c r="B32" s="78"/>
      <c r="C32" s="95"/>
      <c r="D32" s="126"/>
      <c r="E32" s="126"/>
      <c r="F32" s="144"/>
      <c r="G32" s="96"/>
      <c r="H32" s="5"/>
      <c r="I32" s="944"/>
    </row>
    <row r="33" spans="1:9" ht="372">
      <c r="A33" s="710">
        <f>$A$19</f>
        <v>2</v>
      </c>
      <c r="B33" s="720" t="s">
        <v>6</v>
      </c>
      <c r="C33" s="734" t="s">
        <v>928</v>
      </c>
      <c r="D33" s="735"/>
      <c r="E33" s="735"/>
      <c r="F33" s="736"/>
      <c r="G33" s="737"/>
      <c r="H33" s="738"/>
      <c r="I33" s="945"/>
    </row>
    <row r="34" spans="1:9" ht="108">
      <c r="A34" s="710"/>
      <c r="B34" s="720"/>
      <c r="C34" s="739" t="s">
        <v>929</v>
      </c>
      <c r="D34" s="740"/>
      <c r="E34" s="740"/>
      <c r="F34" s="741" t="s">
        <v>0</v>
      </c>
      <c r="G34" s="742">
        <v>8</v>
      </c>
      <c r="H34" s="743"/>
      <c r="I34" s="946">
        <f>G34*H34</f>
        <v>0</v>
      </c>
    </row>
    <row r="35" spans="1:9" ht="12">
      <c r="A35" s="47"/>
      <c r="B35" s="78"/>
      <c r="C35" s="99"/>
      <c r="D35" s="130"/>
      <c r="E35" s="130"/>
      <c r="F35" s="146"/>
      <c r="G35" s="104"/>
      <c r="H35" s="101"/>
      <c r="I35" s="947"/>
    </row>
    <row r="36" spans="1:9" ht="34.5" customHeight="1">
      <c r="A36" s="47">
        <f>$A$19</f>
        <v>2</v>
      </c>
      <c r="B36" s="78" t="s">
        <v>7</v>
      </c>
      <c r="C36" s="102" t="s">
        <v>75</v>
      </c>
      <c r="D36" s="132" t="s">
        <v>71</v>
      </c>
      <c r="E36" s="132" t="s">
        <v>71</v>
      </c>
      <c r="F36" s="108" t="s">
        <v>0</v>
      </c>
      <c r="G36" s="109">
        <v>8</v>
      </c>
      <c r="H36" s="110"/>
      <c r="I36" s="948">
        <f>G36*H36</f>
        <v>0</v>
      </c>
    </row>
    <row r="37" spans="1:9" ht="12">
      <c r="A37" s="47"/>
      <c r="B37" s="78"/>
      <c r="C37" s="105"/>
      <c r="D37" s="131"/>
      <c r="E37" s="131"/>
      <c r="F37" s="106"/>
      <c r="G37" s="106"/>
      <c r="H37" s="101"/>
      <c r="I37" s="949"/>
    </row>
    <row r="38" spans="1:9" ht="361">
      <c r="A38" s="47">
        <f>$A$19</f>
        <v>2</v>
      </c>
      <c r="B38" s="78" t="s">
        <v>8</v>
      </c>
      <c r="C38" s="771" t="s">
        <v>337</v>
      </c>
      <c r="D38" s="772"/>
      <c r="E38" s="772"/>
      <c r="F38" s="773"/>
      <c r="G38" s="774"/>
      <c r="H38" s="775"/>
      <c r="I38" s="950"/>
    </row>
    <row r="39" spans="1:9" ht="96">
      <c r="A39" s="47"/>
      <c r="B39" s="78"/>
      <c r="C39" s="739" t="s">
        <v>338</v>
      </c>
      <c r="D39" s="740"/>
      <c r="E39" s="740"/>
      <c r="F39" s="776" t="s">
        <v>0</v>
      </c>
      <c r="G39" s="777">
        <v>1</v>
      </c>
      <c r="H39" s="778"/>
      <c r="I39" s="951">
        <f>G39*H39</f>
        <v>0</v>
      </c>
    </row>
    <row r="40" spans="1:9" ht="12">
      <c r="A40" s="47"/>
      <c r="B40" s="78"/>
      <c r="C40" s="105"/>
      <c r="D40" s="131"/>
      <c r="E40" s="131"/>
      <c r="F40" s="106"/>
      <c r="G40" s="106"/>
      <c r="H40" s="107"/>
      <c r="I40" s="949"/>
    </row>
    <row r="41" spans="1:9" ht="45" customHeight="1">
      <c r="A41" s="47">
        <f>$A$19</f>
        <v>2</v>
      </c>
      <c r="B41" s="78" t="s">
        <v>9</v>
      </c>
      <c r="C41" s="121" t="s">
        <v>76</v>
      </c>
      <c r="D41" s="133" t="s">
        <v>71</v>
      </c>
      <c r="E41" s="133" t="s">
        <v>71</v>
      </c>
      <c r="F41" s="122" t="s">
        <v>0</v>
      </c>
      <c r="G41" s="123">
        <v>8</v>
      </c>
      <c r="H41" s="124"/>
      <c r="I41" s="952">
        <f>G41*H41</f>
        <v>0</v>
      </c>
    </row>
    <row r="42" spans="1:9" ht="12">
      <c r="A42" s="47"/>
      <c r="B42" s="78"/>
      <c r="C42" s="105"/>
      <c r="D42" s="131"/>
      <c r="E42" s="131"/>
      <c r="F42" s="106"/>
      <c r="G42" s="106"/>
      <c r="H42" s="101"/>
      <c r="I42" s="949"/>
    </row>
    <row r="43" spans="1:9" ht="34.5" customHeight="1">
      <c r="A43" s="47">
        <f>$A$19</f>
        <v>2</v>
      </c>
      <c r="B43" s="78" t="s">
        <v>10</v>
      </c>
      <c r="C43" s="779" t="s">
        <v>77</v>
      </c>
      <c r="D43" s="780"/>
      <c r="E43" s="780"/>
      <c r="F43" s="781" t="s">
        <v>0</v>
      </c>
      <c r="G43" s="782">
        <v>8</v>
      </c>
      <c r="H43" s="783"/>
      <c r="I43" s="953">
        <f>G43*H43</f>
        <v>0</v>
      </c>
    </row>
    <row r="44" spans="1:9" ht="12">
      <c r="A44" s="47"/>
      <c r="B44" s="78"/>
      <c r="C44" s="99"/>
      <c r="D44" s="130"/>
      <c r="E44" s="130"/>
      <c r="F44" s="146"/>
      <c r="G44" s="104"/>
      <c r="H44" s="101"/>
      <c r="I44" s="947"/>
    </row>
    <row r="45" spans="1:9" ht="57.75" customHeight="1">
      <c r="A45" s="47">
        <f>$A$19</f>
        <v>2</v>
      </c>
      <c r="B45" s="78" t="s">
        <v>20</v>
      </c>
      <c r="C45" s="121" t="s">
        <v>78</v>
      </c>
      <c r="D45" s="133" t="s">
        <v>71</v>
      </c>
      <c r="E45" s="133" t="s">
        <v>71</v>
      </c>
      <c r="F45" s="122" t="s">
        <v>0</v>
      </c>
      <c r="G45" s="123">
        <v>1</v>
      </c>
      <c r="H45" s="124"/>
      <c r="I45" s="952">
        <f>G45*H45</f>
        <v>0</v>
      </c>
    </row>
    <row r="46" spans="1:9" ht="12">
      <c r="A46" s="43"/>
      <c r="B46" s="78"/>
      <c r="C46" s="95"/>
      <c r="D46" s="126"/>
      <c r="E46" s="126"/>
      <c r="F46" s="144"/>
      <c r="G46" s="96"/>
      <c r="H46" s="5"/>
      <c r="I46" s="944"/>
    </row>
    <row r="47" spans="1:9" ht="58.5" customHeight="1">
      <c r="A47" s="47">
        <f>$A$19</f>
        <v>2</v>
      </c>
      <c r="B47" s="56" t="s">
        <v>21</v>
      </c>
      <c r="C47" s="121" t="s">
        <v>82</v>
      </c>
      <c r="D47" s="133" t="s">
        <v>71</v>
      </c>
      <c r="E47" s="133" t="s">
        <v>71</v>
      </c>
      <c r="F47" s="143" t="s">
        <v>22</v>
      </c>
      <c r="G47" s="114">
        <v>350</v>
      </c>
      <c r="H47" s="94"/>
      <c r="I47" s="954">
        <f>G47*H47</f>
        <v>0</v>
      </c>
    </row>
    <row r="48" spans="1:9" ht="12">
      <c r="A48" s="47"/>
      <c r="B48" s="56"/>
      <c r="C48" s="97"/>
      <c r="D48" s="129"/>
      <c r="E48" s="129"/>
      <c r="F48" s="148"/>
      <c r="G48" s="98"/>
      <c r="H48" s="5"/>
      <c r="I48" s="944"/>
    </row>
    <row r="49" spans="1:9" ht="13.5" customHeight="1">
      <c r="A49" s="47">
        <f>$A$19</f>
        <v>2</v>
      </c>
      <c r="B49" s="56" t="s">
        <v>18</v>
      </c>
      <c r="C49" s="150" t="s">
        <v>25</v>
      </c>
      <c r="D49" s="133" t="s">
        <v>71</v>
      </c>
      <c r="E49" s="133" t="s">
        <v>71</v>
      </c>
      <c r="F49" s="149" t="s">
        <v>22</v>
      </c>
      <c r="G49" s="116">
        <f>SUM(G47:G47)</f>
        <v>350</v>
      </c>
      <c r="H49" s="94"/>
      <c r="I49" s="954">
        <f>G49*H49</f>
        <v>0</v>
      </c>
    </row>
    <row r="50" spans="1:9" ht="12">
      <c r="A50" s="47"/>
      <c r="B50" s="56"/>
      <c r="C50" s="117"/>
      <c r="D50" s="134"/>
      <c r="E50" s="134"/>
      <c r="F50" s="147"/>
      <c r="G50" s="73"/>
      <c r="H50" s="8"/>
      <c r="I50" s="944"/>
    </row>
    <row r="51" spans="1:9" ht="36">
      <c r="A51" s="47">
        <f>$A$19</f>
        <v>2</v>
      </c>
      <c r="B51" s="56" t="s">
        <v>23</v>
      </c>
      <c r="C51" s="112" t="s">
        <v>107</v>
      </c>
      <c r="D51" s="130"/>
      <c r="E51" s="130"/>
      <c r="F51" s="147"/>
      <c r="G51" s="118"/>
      <c r="H51" s="113"/>
      <c r="I51" s="955"/>
    </row>
    <row r="52" spans="1:9" ht="12">
      <c r="A52" s="47"/>
      <c r="B52" s="56"/>
      <c r="C52" s="119" t="s">
        <v>26</v>
      </c>
      <c r="D52" s="134"/>
      <c r="E52" s="134"/>
      <c r="F52" s="147"/>
      <c r="G52" s="118"/>
      <c r="H52" s="113"/>
      <c r="I52" s="955"/>
    </row>
    <row r="53" spans="1:9" ht="24">
      <c r="A53" s="47"/>
      <c r="B53" s="56"/>
      <c r="C53" s="119" t="s">
        <v>49</v>
      </c>
      <c r="D53" s="134"/>
      <c r="E53" s="134"/>
      <c r="F53" s="147"/>
      <c r="G53" s="118"/>
      <c r="H53" s="113"/>
      <c r="I53" s="955"/>
    </row>
    <row r="54" spans="1:9" ht="12">
      <c r="A54" s="47"/>
      <c r="B54" s="56"/>
      <c r="C54" s="119" t="s">
        <v>27</v>
      </c>
      <c r="D54" s="134"/>
      <c r="E54" s="134"/>
      <c r="F54" s="147"/>
      <c r="G54" s="118"/>
      <c r="H54" s="113"/>
      <c r="I54" s="955"/>
    </row>
    <row r="55" spans="1:9" ht="24">
      <c r="A55" s="47"/>
      <c r="B55" s="56"/>
      <c r="C55" s="112" t="s">
        <v>48</v>
      </c>
      <c r="D55" s="130"/>
      <c r="E55" s="130"/>
      <c r="F55" s="147"/>
      <c r="G55" s="118"/>
      <c r="H55" s="113"/>
      <c r="I55" s="955"/>
    </row>
    <row r="56" spans="1:9" ht="24">
      <c r="A56" s="47"/>
      <c r="B56" s="56"/>
      <c r="C56" s="119" t="s">
        <v>28</v>
      </c>
      <c r="D56" s="134"/>
      <c r="E56" s="134"/>
      <c r="F56" s="147"/>
      <c r="G56" s="118"/>
      <c r="H56" s="113"/>
      <c r="I56" s="955"/>
    </row>
    <row r="57" spans="1:9" ht="24">
      <c r="A57" s="47"/>
      <c r="B57" s="56"/>
      <c r="C57" s="119" t="s">
        <v>79</v>
      </c>
      <c r="D57" s="134"/>
      <c r="E57" s="134"/>
      <c r="F57" s="147"/>
      <c r="G57" s="118"/>
      <c r="H57" s="113"/>
      <c r="I57" s="955"/>
    </row>
    <row r="58" spans="1:9" ht="10.5" customHeight="1">
      <c r="A58" s="47"/>
      <c r="B58" s="56"/>
      <c r="C58" s="119" t="s">
        <v>53</v>
      </c>
      <c r="D58" s="134"/>
      <c r="E58" s="134"/>
      <c r="F58" s="147"/>
      <c r="G58" s="118"/>
      <c r="H58" s="113"/>
      <c r="I58" s="955"/>
    </row>
    <row r="59" spans="1:9" ht="24">
      <c r="A59" s="47"/>
      <c r="B59" s="56"/>
      <c r="C59" s="150" t="s">
        <v>108</v>
      </c>
      <c r="D59" s="133" t="s">
        <v>71</v>
      </c>
      <c r="E59" s="133" t="s">
        <v>71</v>
      </c>
      <c r="F59" s="143" t="s">
        <v>0</v>
      </c>
      <c r="G59" s="93">
        <v>1</v>
      </c>
      <c r="H59" s="94"/>
      <c r="I59" s="954">
        <f>G59*H59</f>
        <v>0</v>
      </c>
    </row>
    <row r="60" spans="1:9" ht="12">
      <c r="A60" s="55"/>
      <c r="B60" s="80"/>
      <c r="C60" s="117"/>
      <c r="D60" s="134"/>
      <c r="E60" s="134"/>
      <c r="F60" s="147"/>
      <c r="G60" s="118"/>
      <c r="H60" s="113"/>
      <c r="I60" s="955"/>
    </row>
    <row r="61" spans="1:9" ht="72">
      <c r="A61" s="47">
        <f>$A$19</f>
        <v>2</v>
      </c>
      <c r="B61" s="56" t="s">
        <v>24</v>
      </c>
      <c r="C61" s="112" t="s">
        <v>109</v>
      </c>
      <c r="D61" s="130"/>
      <c r="E61" s="130"/>
      <c r="F61" s="147"/>
      <c r="G61" s="118"/>
      <c r="H61" s="113"/>
      <c r="I61" s="955"/>
    </row>
    <row r="62" spans="1:9" ht="12">
      <c r="A62" s="55"/>
      <c r="B62" s="80"/>
      <c r="C62" s="117" t="s">
        <v>26</v>
      </c>
      <c r="D62" s="134"/>
      <c r="E62" s="134"/>
      <c r="F62" s="147"/>
      <c r="G62" s="118"/>
      <c r="H62" s="113"/>
      <c r="I62" s="955"/>
    </row>
    <row r="63" spans="1:9" ht="24">
      <c r="A63" s="54"/>
      <c r="B63" s="79"/>
      <c r="C63" s="117" t="s">
        <v>49</v>
      </c>
      <c r="D63" s="134"/>
      <c r="E63" s="134"/>
      <c r="F63" s="147"/>
      <c r="G63" s="118"/>
      <c r="H63" s="113"/>
      <c r="I63" s="955"/>
    </row>
    <row r="64" spans="1:9" ht="12">
      <c r="A64" s="54"/>
      <c r="B64" s="79"/>
      <c r="C64" s="117" t="s">
        <v>27</v>
      </c>
      <c r="D64" s="134"/>
      <c r="E64" s="134"/>
      <c r="F64" s="147"/>
      <c r="G64" s="118"/>
      <c r="H64" s="113"/>
      <c r="I64" s="955"/>
    </row>
    <row r="65" spans="1:9" ht="24">
      <c r="A65" s="54"/>
      <c r="B65" s="79"/>
      <c r="C65" s="99" t="s">
        <v>48</v>
      </c>
      <c r="D65" s="130"/>
      <c r="E65" s="130"/>
      <c r="F65" s="147"/>
      <c r="G65" s="118"/>
      <c r="H65" s="113"/>
      <c r="I65" s="955"/>
    </row>
    <row r="66" spans="1:9" ht="24">
      <c r="A66" s="55"/>
      <c r="B66" s="80"/>
      <c r="C66" s="117" t="s">
        <v>28</v>
      </c>
      <c r="D66" s="134"/>
      <c r="E66" s="134"/>
      <c r="F66" s="147"/>
      <c r="G66" s="118"/>
      <c r="H66" s="113"/>
      <c r="I66" s="955"/>
    </row>
    <row r="67" spans="1:9" ht="24">
      <c r="A67" s="55"/>
      <c r="B67" s="80"/>
      <c r="C67" s="117" t="s">
        <v>79</v>
      </c>
      <c r="D67" s="134"/>
      <c r="E67" s="134"/>
      <c r="F67" s="147"/>
      <c r="G67" s="118"/>
      <c r="H67" s="113"/>
      <c r="I67" s="955"/>
    </row>
    <row r="68" spans="1:9" ht="10.5" customHeight="1">
      <c r="A68" s="55"/>
      <c r="B68" s="80"/>
      <c r="C68" s="119" t="s">
        <v>53</v>
      </c>
      <c r="D68" s="134"/>
      <c r="E68" s="134"/>
      <c r="F68" s="147"/>
      <c r="G68" s="118"/>
      <c r="H68" s="113"/>
      <c r="I68" s="955"/>
    </row>
    <row r="69" spans="1:9" ht="48">
      <c r="A69" s="55"/>
      <c r="B69" s="80"/>
      <c r="C69" s="119" t="s">
        <v>45</v>
      </c>
      <c r="D69" s="134"/>
      <c r="E69" s="134"/>
      <c r="F69" s="147"/>
      <c r="G69" s="118"/>
      <c r="H69" s="113"/>
      <c r="I69" s="955"/>
    </row>
    <row r="70" spans="1:9" ht="24">
      <c r="A70" s="55"/>
      <c r="B70" s="80"/>
      <c r="C70" s="115" t="s">
        <v>108</v>
      </c>
      <c r="D70" s="133" t="s">
        <v>71</v>
      </c>
      <c r="E70" s="133" t="s">
        <v>71</v>
      </c>
      <c r="F70" s="143" t="s">
        <v>0</v>
      </c>
      <c r="G70" s="93">
        <v>1</v>
      </c>
      <c r="H70" s="94"/>
      <c r="I70" s="954">
        <f>G70*H70</f>
        <v>0</v>
      </c>
    </row>
    <row r="71" spans="1:9" ht="12">
      <c r="A71" s="55"/>
      <c r="B71" s="80"/>
      <c r="C71" s="117"/>
      <c r="D71" s="134"/>
      <c r="E71" s="134"/>
      <c r="F71" s="147"/>
      <c r="G71" s="73"/>
      <c r="H71" s="113"/>
      <c r="I71" s="955"/>
    </row>
    <row r="72" spans="1:9" ht="28">
      <c r="A72" s="48">
        <f>A19</f>
        <v>2</v>
      </c>
      <c r="B72" s="49"/>
      <c r="C72" s="50" t="s">
        <v>30</v>
      </c>
      <c r="D72" s="51"/>
      <c r="E72" s="51"/>
      <c r="F72" s="51"/>
      <c r="G72" s="40"/>
      <c r="H72" s="52"/>
      <c r="I72" s="935">
        <f>SUM(I20:I71)</f>
        <v>0</v>
      </c>
    </row>
    <row r="74" spans="1:9" ht="28">
      <c r="A74" s="58">
        <v>3</v>
      </c>
      <c r="B74" s="32"/>
      <c r="C74" s="60" t="s">
        <v>83</v>
      </c>
      <c r="D74" s="57"/>
      <c r="E74" s="57"/>
      <c r="F74" s="57"/>
      <c r="G74" s="189"/>
      <c r="H74" s="59"/>
      <c r="I74" s="956"/>
    </row>
    <row r="75" spans="1:9" ht="12">
      <c r="A75" s="68"/>
      <c r="B75" s="190"/>
      <c r="C75" s="191"/>
      <c r="D75" s="192"/>
      <c r="E75" s="192"/>
      <c r="F75" s="193"/>
      <c r="G75" s="194"/>
      <c r="H75" s="195"/>
      <c r="I75" s="957"/>
    </row>
    <row r="76" spans="1:9" ht="72">
      <c r="A76" s="65">
        <f>$A$74</f>
        <v>3</v>
      </c>
      <c r="B76" s="188" t="s">
        <v>5</v>
      </c>
      <c r="C76" s="784" t="s">
        <v>110</v>
      </c>
      <c r="D76" s="785"/>
      <c r="E76" s="785"/>
      <c r="F76" s="786"/>
      <c r="G76" s="787"/>
      <c r="H76" s="788"/>
      <c r="I76" s="958"/>
    </row>
    <row r="77" spans="1:9" ht="12">
      <c r="A77" s="68"/>
      <c r="B77" s="190"/>
      <c r="C77" s="789" t="s">
        <v>111</v>
      </c>
      <c r="D77" s="790"/>
      <c r="E77" s="790"/>
      <c r="F77" s="731" t="s">
        <v>0</v>
      </c>
      <c r="G77" s="732">
        <v>1</v>
      </c>
      <c r="H77" s="733"/>
      <c r="I77" s="943">
        <f>G77*H77</f>
        <v>0</v>
      </c>
    </row>
    <row r="78" spans="1:9" ht="12">
      <c r="A78" s="68"/>
      <c r="B78" s="190"/>
      <c r="C78" s="191"/>
      <c r="D78" s="192"/>
      <c r="E78" s="192"/>
      <c r="F78" s="193"/>
      <c r="G78" s="194"/>
      <c r="H78" s="195"/>
      <c r="I78" s="957"/>
    </row>
    <row r="79" spans="1:9" ht="35.25" customHeight="1">
      <c r="A79" s="65">
        <f>$A$74</f>
        <v>3</v>
      </c>
      <c r="B79" s="188" t="s">
        <v>6</v>
      </c>
      <c r="C79" s="196" t="s">
        <v>84</v>
      </c>
      <c r="D79" s="197"/>
      <c r="E79" s="197"/>
      <c r="F79" s="198"/>
      <c r="G79" s="139"/>
      <c r="H79" s="199"/>
      <c r="I79" s="959"/>
    </row>
    <row r="80" spans="1:9" ht="12">
      <c r="A80" s="63"/>
      <c r="B80" s="188"/>
      <c r="C80" s="196" t="s">
        <v>85</v>
      </c>
      <c r="D80" s="197"/>
      <c r="E80" s="197"/>
      <c r="F80" s="198"/>
      <c r="G80" s="139"/>
      <c r="H80" s="199"/>
      <c r="I80" s="959"/>
    </row>
    <row r="81" spans="1:9" ht="12">
      <c r="A81" s="63"/>
      <c r="B81" s="188"/>
      <c r="C81" s="200" t="s">
        <v>86</v>
      </c>
      <c r="D81" s="201"/>
      <c r="E81" s="201"/>
      <c r="F81" s="198"/>
      <c r="G81" s="139"/>
      <c r="H81" s="199"/>
      <c r="I81" s="959"/>
    </row>
    <row r="82" spans="1:9" ht="12">
      <c r="A82" s="63"/>
      <c r="B82" s="188"/>
      <c r="C82" s="200" t="s">
        <v>87</v>
      </c>
      <c r="D82" s="128"/>
      <c r="E82" s="128"/>
      <c r="F82" s="198"/>
      <c r="G82" s="139"/>
      <c r="H82" s="199"/>
      <c r="I82" s="959"/>
    </row>
    <row r="83" spans="1:9" ht="12">
      <c r="A83" s="63"/>
      <c r="B83" s="188"/>
      <c r="C83" s="200" t="s">
        <v>88</v>
      </c>
      <c r="D83" s="128"/>
      <c r="E83" s="128"/>
      <c r="F83" s="198"/>
      <c r="G83" s="139"/>
      <c r="H83" s="199"/>
      <c r="I83" s="959"/>
    </row>
    <row r="84" spans="1:9" ht="24">
      <c r="A84" s="63"/>
      <c r="B84" s="188"/>
      <c r="C84" s="200" t="s">
        <v>89</v>
      </c>
      <c r="D84" s="202"/>
      <c r="E84" s="202"/>
      <c r="F84" s="198"/>
      <c r="G84" s="139"/>
      <c r="H84" s="199"/>
      <c r="I84" s="959"/>
    </row>
    <row r="85" spans="1:9" ht="36">
      <c r="A85" s="63"/>
      <c r="B85" s="188"/>
      <c r="C85" s="203" t="s">
        <v>90</v>
      </c>
      <c r="D85" s="202"/>
      <c r="E85" s="202"/>
      <c r="F85" s="198"/>
      <c r="G85" s="139"/>
      <c r="H85" s="199"/>
      <c r="I85" s="959"/>
    </row>
    <row r="86" spans="1:9" ht="24">
      <c r="A86" s="63"/>
      <c r="B86" s="188"/>
      <c r="C86" s="200" t="s">
        <v>91</v>
      </c>
      <c r="D86" s="202"/>
      <c r="E86" s="202"/>
      <c r="F86" s="198"/>
      <c r="G86" s="204"/>
      <c r="H86" s="205"/>
      <c r="I86" s="960"/>
    </row>
    <row r="87" spans="1:9" ht="23.25" customHeight="1">
      <c r="A87" s="63"/>
      <c r="B87" s="188"/>
      <c r="C87" s="203" t="s">
        <v>92</v>
      </c>
      <c r="D87" s="202"/>
      <c r="E87" s="202"/>
      <c r="F87" s="198"/>
      <c r="G87" s="204"/>
      <c r="H87" s="205"/>
      <c r="I87" s="960"/>
    </row>
    <row r="88" spans="1:9" ht="12">
      <c r="A88" s="63"/>
      <c r="B88" s="188"/>
      <c r="C88" s="203" t="s">
        <v>93</v>
      </c>
      <c r="D88" s="202"/>
      <c r="E88" s="202"/>
      <c r="F88" s="198"/>
      <c r="G88" s="204"/>
      <c r="H88" s="205"/>
      <c r="I88" s="960"/>
    </row>
    <row r="89" spans="1:9" ht="12">
      <c r="A89" s="63"/>
      <c r="B89" s="188"/>
      <c r="C89" s="200" t="s">
        <v>94</v>
      </c>
      <c r="D89" s="202"/>
      <c r="E89" s="202"/>
      <c r="F89" s="198"/>
      <c r="G89" s="204"/>
      <c r="H89" s="205"/>
      <c r="I89" s="960"/>
    </row>
    <row r="90" spans="1:9" ht="12">
      <c r="A90" s="63"/>
      <c r="B90" s="188"/>
      <c r="C90" s="200" t="s">
        <v>95</v>
      </c>
      <c r="D90" s="202"/>
      <c r="E90" s="202"/>
      <c r="F90" s="198"/>
      <c r="G90" s="204"/>
      <c r="H90" s="205"/>
      <c r="I90" s="960"/>
    </row>
    <row r="91" spans="1:9" ht="24">
      <c r="A91" s="63"/>
      <c r="B91" s="188"/>
      <c r="C91" s="200" t="s">
        <v>96</v>
      </c>
      <c r="D91" s="202"/>
      <c r="E91" s="202"/>
      <c r="F91" s="198"/>
      <c r="G91" s="204"/>
      <c r="H91" s="205"/>
      <c r="I91" s="960"/>
    </row>
    <row r="92" spans="1:9" ht="24">
      <c r="A92" s="63"/>
      <c r="B92" s="188"/>
      <c r="C92" s="196" t="s">
        <v>97</v>
      </c>
      <c r="D92" s="202"/>
      <c r="E92" s="202"/>
      <c r="F92" s="198"/>
      <c r="G92" s="204"/>
      <c r="H92" s="205"/>
      <c r="I92" s="960"/>
    </row>
    <row r="93" spans="1:9" ht="12" customHeight="1">
      <c r="A93" s="63"/>
      <c r="B93" s="188"/>
      <c r="C93" s="206" t="s">
        <v>98</v>
      </c>
      <c r="D93" s="133" t="s">
        <v>71</v>
      </c>
      <c r="E93" s="133" t="s">
        <v>71</v>
      </c>
      <c r="F93" s="207" t="s">
        <v>22</v>
      </c>
      <c r="G93" s="208">
        <v>15</v>
      </c>
      <c r="H93" s="209"/>
      <c r="I93" s="961">
        <f>G93*H93</f>
        <v>0</v>
      </c>
    </row>
    <row r="94" spans="1:9" ht="12">
      <c r="A94" s="63"/>
      <c r="B94" s="188"/>
      <c r="C94" s="210"/>
      <c r="D94" s="197"/>
      <c r="E94" s="197"/>
      <c r="F94" s="198"/>
      <c r="G94" s="139"/>
      <c r="H94" s="199"/>
      <c r="I94" s="959"/>
    </row>
    <row r="95" spans="1:9" ht="48">
      <c r="A95" s="65">
        <f>$A$74</f>
        <v>3</v>
      </c>
      <c r="B95" s="188" t="s">
        <v>7</v>
      </c>
      <c r="C95" s="206" t="s">
        <v>99</v>
      </c>
      <c r="D95" s="133" t="s">
        <v>71</v>
      </c>
      <c r="E95" s="133" t="s">
        <v>71</v>
      </c>
      <c r="F95" s="207" t="s">
        <v>22</v>
      </c>
      <c r="G95" s="208">
        <v>30</v>
      </c>
      <c r="H95" s="209"/>
      <c r="I95" s="961">
        <f>G95*H95</f>
        <v>0</v>
      </c>
    </row>
    <row r="96" spans="1:9" ht="12">
      <c r="A96" s="63"/>
      <c r="B96" s="188"/>
      <c r="C96" s="196"/>
      <c r="D96" s="202"/>
      <c r="E96" s="202"/>
      <c r="F96" s="198"/>
      <c r="G96" s="204"/>
      <c r="H96" s="205"/>
      <c r="I96" s="960"/>
    </row>
    <row r="97" spans="1:10" ht="24">
      <c r="A97" s="65">
        <f>$A$74</f>
        <v>3</v>
      </c>
      <c r="B97" s="188" t="s">
        <v>8</v>
      </c>
      <c r="C97" s="206" t="s">
        <v>100</v>
      </c>
      <c r="D97" s="133" t="s">
        <v>71</v>
      </c>
      <c r="E97" s="133" t="s">
        <v>71</v>
      </c>
      <c r="F97" s="207" t="s">
        <v>22</v>
      </c>
      <c r="G97" s="208">
        <v>15</v>
      </c>
      <c r="H97" s="209"/>
      <c r="I97" s="961">
        <f>G97*H97</f>
        <v>0</v>
      </c>
    </row>
    <row r="98" spans="1:10" ht="12">
      <c r="A98" s="63"/>
      <c r="B98" s="188"/>
      <c r="C98" s="211"/>
      <c r="D98" s="202"/>
      <c r="E98" s="202"/>
      <c r="F98" s="198"/>
      <c r="G98" s="204"/>
      <c r="H98" s="205"/>
      <c r="I98" s="960"/>
    </row>
    <row r="99" spans="1:10" ht="28">
      <c r="A99" s="58">
        <f>A74</f>
        <v>3</v>
      </c>
      <c r="B99" s="67"/>
      <c r="C99" s="32" t="s">
        <v>101</v>
      </c>
      <c r="D99" s="57"/>
      <c r="E99" s="57"/>
      <c r="F99" s="57"/>
      <c r="G99" s="189"/>
      <c r="H99" s="212"/>
      <c r="I99" s="956">
        <f>SUM(I75:I98)</f>
        <v>0</v>
      </c>
    </row>
    <row r="101" spans="1:10" ht="28">
      <c r="A101" s="58">
        <v>4</v>
      </c>
      <c r="B101" s="32"/>
      <c r="C101" s="60" t="s">
        <v>54</v>
      </c>
      <c r="D101" s="57"/>
      <c r="E101" s="57"/>
      <c r="F101" s="57"/>
      <c r="G101" s="189"/>
      <c r="H101" s="59"/>
      <c r="I101" s="956"/>
    </row>
    <row r="103" spans="1:10" ht="60">
      <c r="A103" s="756">
        <f>$A$101</f>
        <v>4</v>
      </c>
      <c r="B103" s="757" t="s">
        <v>5</v>
      </c>
      <c r="C103" s="758" t="s">
        <v>55</v>
      </c>
      <c r="D103" s="759" t="s">
        <v>71</v>
      </c>
      <c r="E103" s="759" t="s">
        <v>71</v>
      </c>
      <c r="F103" s="760" t="s">
        <v>0</v>
      </c>
      <c r="G103" s="761">
        <v>1</v>
      </c>
      <c r="H103" s="187"/>
      <c r="I103" s="962">
        <f>G103*H103</f>
        <v>0</v>
      </c>
    </row>
    <row r="104" spans="1:10" ht="12">
      <c r="A104" s="68"/>
      <c r="B104" s="190"/>
      <c r="C104" s="92"/>
      <c r="D104" s="248"/>
      <c r="E104" s="248"/>
      <c r="F104" s="152"/>
      <c r="G104" s="153"/>
      <c r="H104" s="154"/>
      <c r="I104" s="963"/>
    </row>
    <row r="105" spans="1:10" ht="24">
      <c r="A105" s="65">
        <f>$A$101</f>
        <v>4</v>
      </c>
      <c r="B105" s="188" t="s">
        <v>6</v>
      </c>
      <c r="C105" s="155" t="s">
        <v>56</v>
      </c>
      <c r="D105" s="132" t="s">
        <v>71</v>
      </c>
      <c r="E105" s="132" t="s">
        <v>71</v>
      </c>
      <c r="F105" s="137" t="s">
        <v>0</v>
      </c>
      <c r="G105" s="138">
        <v>1</v>
      </c>
      <c r="H105" s="151"/>
      <c r="I105" s="964">
        <f>G105*H105</f>
        <v>0</v>
      </c>
    </row>
    <row r="106" spans="1:10" ht="12">
      <c r="A106" s="65"/>
      <c r="B106" s="188"/>
      <c r="C106" s="156"/>
      <c r="D106" s="248"/>
      <c r="E106" s="248"/>
      <c r="F106" s="139"/>
      <c r="G106" s="157"/>
      <c r="H106" s="100"/>
      <c r="I106" s="947"/>
    </row>
    <row r="107" spans="1:10" ht="12.75" customHeight="1">
      <c r="A107" s="65">
        <f>$A$101</f>
        <v>4</v>
      </c>
      <c r="B107" s="188" t="s">
        <v>7</v>
      </c>
      <c r="C107" s="160" t="s">
        <v>57</v>
      </c>
      <c r="D107" s="132" t="s">
        <v>71</v>
      </c>
      <c r="E107" s="132" t="s">
        <v>71</v>
      </c>
      <c r="F107" s="137" t="s">
        <v>0</v>
      </c>
      <c r="G107" s="158">
        <v>1</v>
      </c>
      <c r="H107" s="159"/>
      <c r="I107" s="964">
        <f>G107*H107</f>
        <v>0</v>
      </c>
    </row>
    <row r="108" spans="1:10" ht="12">
      <c r="A108" s="63"/>
      <c r="B108" s="188"/>
      <c r="C108" s="211"/>
      <c r="D108" s="202"/>
      <c r="E108" s="202"/>
      <c r="F108" s="198"/>
      <c r="G108" s="204"/>
      <c r="H108" s="205"/>
      <c r="I108" s="960"/>
    </row>
    <row r="109" spans="1:10" ht="28">
      <c r="A109" s="58">
        <f>A101</f>
        <v>4</v>
      </c>
      <c r="B109" s="67"/>
      <c r="C109" s="32" t="s">
        <v>58</v>
      </c>
      <c r="D109" s="57"/>
      <c r="E109" s="57"/>
      <c r="F109" s="57"/>
      <c r="G109" s="189"/>
      <c r="H109" s="212"/>
      <c r="I109" s="965">
        <f>SUM(I102:I108)</f>
        <v>0</v>
      </c>
      <c r="J109" s="237"/>
    </row>
    <row r="111" spans="1:10" ht="14">
      <c r="A111" s="37">
        <v>5</v>
      </c>
      <c r="B111" s="22"/>
      <c r="C111" s="60" t="s">
        <v>33</v>
      </c>
      <c r="D111" s="174"/>
      <c r="E111" s="174"/>
      <c r="F111" s="174"/>
      <c r="G111" s="23"/>
      <c r="H111" s="184"/>
      <c r="I111" s="966"/>
      <c r="J111" s="238"/>
    </row>
    <row r="112" spans="1:10" ht="13">
      <c r="A112" s="239"/>
      <c r="B112" s="240"/>
      <c r="C112" s="241"/>
      <c r="D112" s="242"/>
      <c r="E112" s="242"/>
      <c r="F112" s="242"/>
      <c r="G112" s="243"/>
      <c r="H112" s="244"/>
      <c r="I112" s="967"/>
      <c r="J112" s="238"/>
    </row>
    <row r="113" spans="1:9" ht="13">
      <c r="A113" s="65">
        <f>$A$111</f>
        <v>5</v>
      </c>
      <c r="B113" s="188" t="s">
        <v>5</v>
      </c>
      <c r="C113" s="165" t="s">
        <v>34</v>
      </c>
      <c r="D113" s="132" t="s">
        <v>71</v>
      </c>
      <c r="E113" s="132" t="s">
        <v>71</v>
      </c>
      <c r="F113" s="169" t="s">
        <v>0</v>
      </c>
      <c r="G113" s="181">
        <v>1</v>
      </c>
      <c r="H113" s="94"/>
      <c r="I113" s="954">
        <f>G113*H113</f>
        <v>0</v>
      </c>
    </row>
    <row r="114" spans="1:9">
      <c r="C114" s="161"/>
      <c r="D114" s="175"/>
      <c r="E114" s="175"/>
      <c r="F114" s="170"/>
      <c r="G114" s="182"/>
      <c r="H114" s="162"/>
      <c r="I114" s="968"/>
    </row>
    <row r="115" spans="1:9" ht="12" customHeight="1">
      <c r="A115" s="65">
        <f>$A$111</f>
        <v>5</v>
      </c>
      <c r="B115" s="188" t="s">
        <v>6</v>
      </c>
      <c r="C115" s="165" t="s">
        <v>35</v>
      </c>
      <c r="D115" s="132" t="s">
        <v>71</v>
      </c>
      <c r="E115" s="132" t="s">
        <v>71</v>
      </c>
      <c r="F115" s="169" t="s">
        <v>0</v>
      </c>
      <c r="G115" s="181">
        <v>1</v>
      </c>
      <c r="H115" s="94"/>
      <c r="I115" s="954">
        <f>G115*H115</f>
        <v>0</v>
      </c>
    </row>
    <row r="116" spans="1:9">
      <c r="C116" s="163"/>
      <c r="D116" s="176"/>
      <c r="E116" s="176"/>
      <c r="F116" s="31"/>
      <c r="G116" s="183"/>
      <c r="H116" s="7"/>
      <c r="I116" s="969"/>
    </row>
    <row r="117" spans="1:9" ht="36">
      <c r="A117" s="65">
        <f>$A$111</f>
        <v>5</v>
      </c>
      <c r="B117" s="188" t="s">
        <v>7</v>
      </c>
      <c r="C117" s="165" t="s">
        <v>103</v>
      </c>
      <c r="D117" s="132" t="s">
        <v>71</v>
      </c>
      <c r="E117" s="132" t="s">
        <v>71</v>
      </c>
      <c r="F117" s="169" t="s">
        <v>0</v>
      </c>
      <c r="G117" s="181">
        <v>1</v>
      </c>
      <c r="H117" s="94"/>
      <c r="I117" s="954">
        <f>G117*H117</f>
        <v>0</v>
      </c>
    </row>
    <row r="118" spans="1:9">
      <c r="C118" s="163"/>
      <c r="D118" s="176"/>
      <c r="E118" s="176"/>
      <c r="F118" s="31"/>
      <c r="G118" s="183"/>
      <c r="H118" s="164"/>
      <c r="I118" s="970"/>
    </row>
    <row r="119" spans="1:9" ht="60">
      <c r="A119" s="65">
        <f>$A$111</f>
        <v>5</v>
      </c>
      <c r="B119" s="188" t="s">
        <v>8</v>
      </c>
      <c r="C119" s="166" t="s">
        <v>36</v>
      </c>
      <c r="D119" s="177"/>
      <c r="E119" s="177"/>
      <c r="F119" s="31"/>
      <c r="G119" s="183"/>
      <c r="H119" s="164"/>
      <c r="I119" s="970"/>
    </row>
    <row r="120" spans="1:9" ht="12">
      <c r="C120" s="166" t="s">
        <v>37</v>
      </c>
      <c r="D120" s="177"/>
      <c r="E120" s="177"/>
      <c r="F120" s="31"/>
      <c r="G120" s="183"/>
      <c r="H120" s="164"/>
      <c r="I120" s="970"/>
    </row>
    <row r="121" spans="1:9" ht="24">
      <c r="C121" s="167" t="s">
        <v>38</v>
      </c>
      <c r="D121" s="178"/>
      <c r="E121" s="178"/>
      <c r="F121" s="31"/>
      <c r="G121" s="183"/>
      <c r="H121" s="164"/>
      <c r="I121" s="970"/>
    </row>
    <row r="122" spans="1:9" ht="24">
      <c r="C122" s="167" t="s">
        <v>39</v>
      </c>
      <c r="D122" s="178"/>
      <c r="E122" s="178"/>
      <c r="F122" s="31"/>
      <c r="G122" s="183"/>
      <c r="H122" s="164"/>
      <c r="I122" s="970"/>
    </row>
    <row r="123" spans="1:9" ht="36">
      <c r="C123" s="167" t="s">
        <v>40</v>
      </c>
      <c r="D123" s="178"/>
      <c r="E123" s="178"/>
      <c r="F123" s="31"/>
      <c r="G123" s="183"/>
      <c r="H123" s="164"/>
      <c r="I123" s="970"/>
    </row>
    <row r="124" spans="1:9" ht="24">
      <c r="C124" s="167" t="s">
        <v>41</v>
      </c>
      <c r="D124" s="178"/>
      <c r="E124" s="178"/>
      <c r="F124" s="31"/>
      <c r="G124" s="183"/>
      <c r="H124" s="164"/>
      <c r="I124" s="970"/>
    </row>
    <row r="125" spans="1:9" ht="36">
      <c r="C125" s="167" t="s">
        <v>42</v>
      </c>
      <c r="D125" s="178"/>
      <c r="E125" s="178"/>
      <c r="F125" s="31"/>
      <c r="G125" s="183"/>
      <c r="H125" s="164"/>
      <c r="I125" s="970"/>
    </row>
    <row r="126" spans="1:9" ht="24">
      <c r="C126" s="168" t="s">
        <v>43</v>
      </c>
      <c r="D126" s="132" t="s">
        <v>71</v>
      </c>
      <c r="E126" s="132" t="s">
        <v>71</v>
      </c>
      <c r="F126" s="169" t="s">
        <v>0</v>
      </c>
      <c r="G126" s="181">
        <v>1</v>
      </c>
      <c r="H126" s="94"/>
      <c r="I126" s="954">
        <f>G126*H126</f>
        <v>0</v>
      </c>
    </row>
    <row r="127" spans="1:9" ht="12">
      <c r="C127" s="28"/>
      <c r="D127" s="21"/>
      <c r="E127" s="21"/>
      <c r="F127" s="29"/>
      <c r="G127" s="30"/>
      <c r="H127" s="13"/>
      <c r="I127" s="940"/>
    </row>
    <row r="128" spans="1:9" ht="14">
      <c r="A128" s="58">
        <f>A111</f>
        <v>5</v>
      </c>
      <c r="B128" s="67"/>
      <c r="C128" s="32" t="s">
        <v>44</v>
      </c>
      <c r="D128" s="57"/>
      <c r="E128" s="57"/>
      <c r="F128" s="57"/>
      <c r="G128" s="189"/>
      <c r="H128" s="212"/>
      <c r="I128" s="965">
        <f>SUM(I112:I127)</f>
        <v>0</v>
      </c>
    </row>
    <row r="130" spans="1:9" ht="44.25" customHeight="1">
      <c r="A130" s="397"/>
      <c r="B130" s="398"/>
      <c r="C130" s="391" t="s">
        <v>134</v>
      </c>
      <c r="D130" s="392"/>
      <c r="E130" s="392"/>
      <c r="F130" s="393"/>
      <c r="G130" s="394"/>
      <c r="H130" s="395"/>
      <c r="I130" s="971">
        <f>SUM(I17,I72,I99,I109,I128)</f>
        <v>0</v>
      </c>
    </row>
    <row r="132" spans="1:9" ht="13">
      <c r="A132" s="231"/>
      <c r="B132" s="232"/>
      <c r="C132" s="233" t="s">
        <v>114</v>
      </c>
      <c r="D132" s="245"/>
      <c r="E132" s="245"/>
      <c r="F132" s="234"/>
      <c r="G132" s="235"/>
      <c r="H132" s="236"/>
      <c r="I132" s="933"/>
    </row>
    <row r="133" spans="1:9" ht="13">
      <c r="A133" s="452"/>
      <c r="B133" s="453"/>
      <c r="C133" s="454"/>
      <c r="D133" s="455"/>
      <c r="E133" s="455"/>
      <c r="F133" s="456"/>
      <c r="G133" s="457"/>
      <c r="H133" s="458"/>
      <c r="I133" s="934"/>
    </row>
    <row r="134" spans="1:9" ht="13">
      <c r="A134" s="37">
        <v>1</v>
      </c>
      <c r="B134" s="38"/>
      <c r="C134" s="42" t="s">
        <v>31</v>
      </c>
      <c r="D134" s="174"/>
      <c r="E134" s="174"/>
      <c r="F134" s="51"/>
      <c r="G134" s="70"/>
      <c r="H134" s="41"/>
      <c r="I134" s="935"/>
    </row>
    <row r="135" spans="1:9" ht="48">
      <c r="A135" s="249"/>
      <c r="B135" s="250"/>
      <c r="C135" s="251" t="s">
        <v>64</v>
      </c>
      <c r="D135" s="251"/>
      <c r="E135" s="251"/>
      <c r="F135" s="252"/>
      <c r="G135" s="253"/>
      <c r="H135" s="254"/>
      <c r="I135" s="972"/>
    </row>
    <row r="136" spans="1:9" ht="12">
      <c r="A136" s="249"/>
      <c r="B136" s="250"/>
      <c r="C136" s="255"/>
      <c r="D136" s="255"/>
      <c r="E136" s="255"/>
      <c r="F136" s="252"/>
      <c r="G136" s="253"/>
      <c r="H136" s="254"/>
      <c r="I136" s="972"/>
    </row>
    <row r="137" spans="1:9" ht="24">
      <c r="A137" s="256">
        <f>$A$134</f>
        <v>1</v>
      </c>
      <c r="B137" s="257" t="s">
        <v>5</v>
      </c>
      <c r="C137" s="258" t="s">
        <v>115</v>
      </c>
      <c r="D137" s="258"/>
      <c r="E137" s="258"/>
      <c r="F137" s="82"/>
      <c r="G137" s="259"/>
      <c r="H137" s="260"/>
      <c r="I137" s="973"/>
    </row>
    <row r="138" spans="1:9" ht="24">
      <c r="A138" s="256"/>
      <c r="B138" s="257"/>
      <c r="C138" s="218" t="s">
        <v>116</v>
      </c>
      <c r="D138" s="171" t="s">
        <v>74</v>
      </c>
      <c r="E138" s="171" t="s">
        <v>74</v>
      </c>
      <c r="F138" s="135" t="s">
        <v>0</v>
      </c>
      <c r="G138" s="261">
        <v>4</v>
      </c>
      <c r="H138" s="136"/>
      <c r="I138" s="974">
        <f>G138*H138</f>
        <v>0</v>
      </c>
    </row>
    <row r="139" spans="1:9" ht="12">
      <c r="A139" s="256"/>
      <c r="B139" s="257"/>
      <c r="C139" s="262"/>
      <c r="D139" s="262"/>
      <c r="E139" s="262"/>
      <c r="F139" s="82"/>
      <c r="G139" s="259"/>
      <c r="H139" s="260"/>
      <c r="I139" s="973"/>
    </row>
    <row r="140" spans="1:9" ht="24">
      <c r="A140" s="256">
        <f>$A$134</f>
        <v>1</v>
      </c>
      <c r="B140" s="257" t="s">
        <v>6</v>
      </c>
      <c r="C140" s="258" t="s">
        <v>115</v>
      </c>
      <c r="D140" s="258"/>
      <c r="E140" s="258"/>
      <c r="F140" s="82"/>
      <c r="G140" s="259"/>
      <c r="H140" s="260"/>
      <c r="I140" s="973"/>
    </row>
    <row r="141" spans="1:9" ht="24">
      <c r="A141" s="256"/>
      <c r="B141" s="257"/>
      <c r="C141" s="218" t="s">
        <v>117</v>
      </c>
      <c r="D141" s="171" t="s">
        <v>74</v>
      </c>
      <c r="E141" s="171" t="s">
        <v>74</v>
      </c>
      <c r="F141" s="137" t="s">
        <v>0</v>
      </c>
      <c r="G141" s="138">
        <v>2</v>
      </c>
      <c r="H141" s="136"/>
      <c r="I141" s="974">
        <f>G141*H141</f>
        <v>0</v>
      </c>
    </row>
    <row r="142" spans="1:9" ht="12">
      <c r="A142" s="256"/>
      <c r="B142" s="257"/>
      <c r="C142" s="262"/>
      <c r="D142" s="263"/>
      <c r="E142" s="263"/>
      <c r="F142" s="139"/>
      <c r="G142" s="264"/>
      <c r="H142" s="260"/>
      <c r="I142" s="973"/>
    </row>
    <row r="143" spans="1:9" ht="12">
      <c r="A143" s="256">
        <f>$A$134</f>
        <v>1</v>
      </c>
      <c r="B143" s="257" t="s">
        <v>7</v>
      </c>
      <c r="C143" s="217" t="s">
        <v>104</v>
      </c>
      <c r="D143" s="263"/>
      <c r="E143" s="263"/>
      <c r="F143" s="82"/>
      <c r="G143" s="199"/>
      <c r="H143" s="260"/>
      <c r="I143" s="973"/>
    </row>
    <row r="144" spans="1:9" ht="24">
      <c r="A144" s="256"/>
      <c r="B144" s="257"/>
      <c r="C144" s="218" t="s">
        <v>105</v>
      </c>
      <c r="D144" s="171" t="s">
        <v>74</v>
      </c>
      <c r="E144" s="171" t="s">
        <v>74</v>
      </c>
      <c r="F144" s="137" t="s">
        <v>0</v>
      </c>
      <c r="G144" s="219">
        <v>1</v>
      </c>
      <c r="H144" s="136"/>
      <c r="I144" s="939">
        <f>G144*H144</f>
        <v>0</v>
      </c>
    </row>
    <row r="145" spans="1:9" ht="12">
      <c r="A145" s="256"/>
      <c r="B145" s="257"/>
      <c r="C145" s="262"/>
      <c r="D145" s="262"/>
      <c r="E145" s="262"/>
      <c r="F145" s="139"/>
      <c r="G145" s="264"/>
      <c r="H145" s="260"/>
      <c r="I145" s="973"/>
    </row>
    <row r="146" spans="1:9" ht="36">
      <c r="A146" s="256">
        <f>$A$134</f>
        <v>1</v>
      </c>
      <c r="B146" s="257" t="s">
        <v>8</v>
      </c>
      <c r="C146" s="142" t="s">
        <v>51</v>
      </c>
      <c r="D146" s="171" t="s">
        <v>74</v>
      </c>
      <c r="E146" s="171" t="s">
        <v>74</v>
      </c>
      <c r="F146" s="135" t="s">
        <v>0</v>
      </c>
      <c r="G146" s="141">
        <v>1</v>
      </c>
      <c r="H146" s="136"/>
      <c r="I146" s="974">
        <f>G146*H146</f>
        <v>0</v>
      </c>
    </row>
    <row r="147" spans="1:9" ht="12">
      <c r="A147" s="256"/>
      <c r="B147" s="257"/>
      <c r="C147" s="265"/>
      <c r="D147" s="263"/>
      <c r="E147" s="263"/>
      <c r="F147" s="82"/>
      <c r="G147" s="199"/>
      <c r="H147" s="260"/>
      <c r="I147" s="973"/>
    </row>
    <row r="148" spans="1:9" ht="12">
      <c r="A148" s="256">
        <f>$A$134</f>
        <v>1</v>
      </c>
      <c r="B148" s="257" t="s">
        <v>9</v>
      </c>
      <c r="C148" s="142" t="s">
        <v>118</v>
      </c>
      <c r="D148" s="171" t="s">
        <v>74</v>
      </c>
      <c r="E148" s="171" t="s">
        <v>74</v>
      </c>
      <c r="F148" s="135" t="s">
        <v>0</v>
      </c>
      <c r="G148" s="141">
        <v>1</v>
      </c>
      <c r="H148" s="136"/>
      <c r="I148" s="974">
        <f>G148*H148</f>
        <v>0</v>
      </c>
    </row>
    <row r="149" spans="1:9" ht="12">
      <c r="A149" s="256"/>
      <c r="B149" s="257"/>
      <c r="C149" s="265"/>
      <c r="D149" s="263"/>
      <c r="E149" s="263"/>
      <c r="F149" s="82"/>
      <c r="G149" s="199"/>
      <c r="H149" s="260"/>
      <c r="I149" s="973"/>
    </row>
    <row r="150" spans="1:9" ht="12" customHeight="1">
      <c r="A150" s="256">
        <f>$A$134</f>
        <v>1</v>
      </c>
      <c r="B150" s="257" t="s">
        <v>10</v>
      </c>
      <c r="C150" s="271" t="s">
        <v>119</v>
      </c>
      <c r="D150" s="171" t="s">
        <v>74</v>
      </c>
      <c r="E150" s="171" t="s">
        <v>74</v>
      </c>
      <c r="F150" s="135" t="s">
        <v>22</v>
      </c>
      <c r="G150" s="141">
        <v>20</v>
      </c>
      <c r="H150" s="136"/>
      <c r="I150" s="974">
        <f>G150*H150</f>
        <v>0</v>
      </c>
    </row>
    <row r="151" spans="1:9" ht="12">
      <c r="A151" s="256"/>
      <c r="B151" s="257"/>
      <c r="C151" s="266"/>
      <c r="D151" s="266"/>
      <c r="E151" s="266"/>
      <c r="F151" s="267"/>
      <c r="G151" s="268"/>
      <c r="H151" s="269"/>
      <c r="I151" s="972"/>
    </row>
    <row r="152" spans="1:9" ht="14">
      <c r="A152" s="48">
        <f>A134</f>
        <v>1</v>
      </c>
      <c r="B152" s="270"/>
      <c r="C152" s="50" t="s">
        <v>32</v>
      </c>
      <c r="D152" s="50"/>
      <c r="E152" s="50"/>
      <c r="F152" s="51"/>
      <c r="G152" s="70"/>
      <c r="H152" s="83"/>
      <c r="I152" s="935">
        <f>SUM(I135:I151)</f>
        <v>0</v>
      </c>
    </row>
    <row r="154" spans="1:9" ht="13">
      <c r="A154" s="37">
        <v>2</v>
      </c>
      <c r="B154" s="38"/>
      <c r="C154" s="42" t="s">
        <v>120</v>
      </c>
      <c r="D154" s="174"/>
      <c r="E154" s="174"/>
      <c r="F154" s="51"/>
      <c r="G154" s="70"/>
      <c r="H154" s="41"/>
      <c r="I154" s="935"/>
    </row>
    <row r="156" spans="1:9" ht="36">
      <c r="C156" s="272" t="s">
        <v>121</v>
      </c>
      <c r="D156" s="273"/>
      <c r="E156" s="273"/>
      <c r="F156" s="87"/>
      <c r="G156" s="274"/>
      <c r="H156" s="275"/>
      <c r="I156" s="975"/>
    </row>
    <row r="157" spans="1:9" ht="12">
      <c r="C157" s="276"/>
      <c r="D157" s="276"/>
      <c r="E157" s="276"/>
      <c r="F157" s="277"/>
      <c r="G157" s="88"/>
      <c r="H157" s="278"/>
      <c r="I157" s="975"/>
    </row>
    <row r="158" spans="1:9" ht="36">
      <c r="A158" s="256">
        <f>$A$154</f>
        <v>2</v>
      </c>
      <c r="B158" s="257" t="s">
        <v>5</v>
      </c>
      <c r="C158" s="218" t="s">
        <v>122</v>
      </c>
      <c r="D158" s="171" t="s">
        <v>74</v>
      </c>
      <c r="E158" s="171" t="s">
        <v>74</v>
      </c>
      <c r="F158" s="66" t="s">
        <v>0</v>
      </c>
      <c r="G158" s="138">
        <v>1</v>
      </c>
      <c r="H158" s="279"/>
      <c r="I158" s="964">
        <f>G158*H158</f>
        <v>0</v>
      </c>
    </row>
    <row r="160" spans="1:9" ht="28">
      <c r="A160" s="48">
        <f>A154</f>
        <v>2</v>
      </c>
      <c r="B160" s="270"/>
      <c r="C160" s="50" t="s">
        <v>123</v>
      </c>
      <c r="D160" s="50"/>
      <c r="E160" s="50"/>
      <c r="F160" s="51"/>
      <c r="G160" s="70"/>
      <c r="H160" s="83"/>
      <c r="I160" s="935">
        <f>SUM(I155:I159)</f>
        <v>0</v>
      </c>
    </row>
    <row r="162" spans="1:9" ht="14">
      <c r="A162" s="48">
        <v>3</v>
      </c>
      <c r="B162" s="50"/>
      <c r="C162" s="39" t="s">
        <v>29</v>
      </c>
      <c r="D162" s="51"/>
      <c r="E162" s="51"/>
      <c r="F162" s="51"/>
      <c r="G162" s="40"/>
      <c r="H162" s="41"/>
      <c r="I162" s="935"/>
    </row>
    <row r="163" spans="1:9" ht="12">
      <c r="A163" s="282"/>
      <c r="B163" s="283"/>
      <c r="C163" s="284"/>
      <c r="D163" s="222"/>
      <c r="E163" s="222"/>
      <c r="F163" s="223"/>
      <c r="G163" s="224"/>
      <c r="H163" s="225"/>
      <c r="I163" s="976"/>
    </row>
    <row r="164" spans="1:9" ht="24">
      <c r="A164" s="256">
        <f>$A$162</f>
        <v>3</v>
      </c>
      <c r="B164" s="285" t="s">
        <v>5</v>
      </c>
      <c r="C164" s="712" t="s">
        <v>106</v>
      </c>
      <c r="D164" s="713"/>
      <c r="E164" s="713"/>
      <c r="F164" s="762"/>
      <c r="G164" s="763"/>
      <c r="H164" s="764"/>
      <c r="I164" s="977"/>
    </row>
    <row r="165" spans="1:9" ht="12">
      <c r="A165" s="256"/>
      <c r="B165" s="285"/>
      <c r="C165" s="728" t="s">
        <v>65</v>
      </c>
      <c r="D165" s="713"/>
      <c r="E165" s="713"/>
      <c r="F165" s="762"/>
      <c r="G165" s="763"/>
      <c r="H165" s="764"/>
      <c r="I165" s="977"/>
    </row>
    <row r="166" spans="1:9" ht="12">
      <c r="A166" s="249"/>
      <c r="B166" s="288"/>
      <c r="C166" s="723" t="s">
        <v>124</v>
      </c>
      <c r="D166" s="765"/>
      <c r="E166" s="765"/>
      <c r="F166" s="762"/>
      <c r="G166" s="763"/>
      <c r="H166" s="764"/>
      <c r="I166" s="977"/>
    </row>
    <row r="167" spans="1:9" ht="12">
      <c r="A167" s="249"/>
      <c r="B167" s="288"/>
      <c r="C167" s="723" t="s">
        <v>67</v>
      </c>
      <c r="D167" s="765"/>
      <c r="E167" s="765"/>
      <c r="F167" s="762"/>
      <c r="G167" s="763"/>
      <c r="H167" s="764"/>
      <c r="I167" s="977"/>
    </row>
    <row r="168" spans="1:9" ht="12">
      <c r="A168" s="249"/>
      <c r="B168" s="288"/>
      <c r="C168" s="723" t="s">
        <v>68</v>
      </c>
      <c r="D168" s="765"/>
      <c r="E168" s="765"/>
      <c r="F168" s="762"/>
      <c r="G168" s="763"/>
      <c r="H168" s="764"/>
      <c r="I168" s="977"/>
    </row>
    <row r="169" spans="1:9" ht="12">
      <c r="A169" s="249"/>
      <c r="B169" s="288"/>
      <c r="C169" s="723" t="s">
        <v>125</v>
      </c>
      <c r="D169" s="765"/>
      <c r="E169" s="765"/>
      <c r="F169" s="762"/>
      <c r="G169" s="763"/>
      <c r="H169" s="764"/>
      <c r="I169" s="977"/>
    </row>
    <row r="170" spans="1:9" ht="48">
      <c r="A170" s="249"/>
      <c r="B170" s="288"/>
      <c r="C170" s="724" t="s">
        <v>80</v>
      </c>
      <c r="D170" s="725"/>
      <c r="E170" s="725"/>
      <c r="F170" s="762"/>
      <c r="G170" s="763"/>
      <c r="H170" s="764"/>
      <c r="I170" s="977"/>
    </row>
    <row r="171" spans="1:9" ht="24">
      <c r="A171" s="249"/>
      <c r="B171" s="288"/>
      <c r="C171" s="724" t="s">
        <v>81</v>
      </c>
      <c r="D171" s="725"/>
      <c r="E171" s="725"/>
      <c r="F171" s="762"/>
      <c r="G171" s="763"/>
      <c r="H171" s="764"/>
      <c r="I171" s="977"/>
    </row>
    <row r="172" spans="1:9" ht="12">
      <c r="A172" s="249"/>
      <c r="B172" s="288"/>
      <c r="C172" s="726" t="s">
        <v>69</v>
      </c>
      <c r="D172" s="727"/>
      <c r="E172" s="727"/>
      <c r="F172" s="762"/>
      <c r="G172" s="763"/>
      <c r="H172" s="764"/>
      <c r="I172" s="977"/>
    </row>
    <row r="173" spans="1:9" ht="72">
      <c r="A173" s="249"/>
      <c r="B173" s="288"/>
      <c r="C173" s="728" t="s">
        <v>52</v>
      </c>
      <c r="D173" s="713"/>
      <c r="E173" s="713"/>
      <c r="F173" s="762"/>
      <c r="G173" s="763"/>
      <c r="H173" s="764"/>
      <c r="I173" s="977"/>
    </row>
    <row r="174" spans="1:9" ht="60">
      <c r="A174" s="249"/>
      <c r="B174" s="288"/>
      <c r="C174" s="728" t="s">
        <v>126</v>
      </c>
      <c r="D174" s="713"/>
      <c r="E174" s="713"/>
      <c r="F174" s="762"/>
      <c r="G174" s="763"/>
      <c r="H174" s="764"/>
      <c r="I174" s="977"/>
    </row>
    <row r="175" spans="1:9" ht="36">
      <c r="A175" s="249"/>
      <c r="B175" s="288"/>
      <c r="C175" s="729" t="s">
        <v>112</v>
      </c>
      <c r="D175" s="730"/>
      <c r="E175" s="730"/>
      <c r="F175" s="731" t="s">
        <v>0</v>
      </c>
      <c r="G175" s="732">
        <v>1</v>
      </c>
      <c r="H175" s="733"/>
      <c r="I175" s="943">
        <f>G175*H175</f>
        <v>0</v>
      </c>
    </row>
    <row r="176" spans="1:9" ht="12">
      <c r="A176" s="249"/>
      <c r="B176" s="288"/>
      <c r="C176" s="120"/>
      <c r="D176" s="125"/>
      <c r="E176" s="125"/>
      <c r="F176" s="286"/>
      <c r="G176" s="292"/>
      <c r="H176" s="293"/>
      <c r="I176" s="978"/>
    </row>
    <row r="177" spans="1:9" ht="96">
      <c r="A177" s="256">
        <f>$A$162</f>
        <v>3</v>
      </c>
      <c r="B177" s="288" t="s">
        <v>6</v>
      </c>
      <c r="C177" s="791" t="s">
        <v>127</v>
      </c>
      <c r="D177" s="730"/>
      <c r="E177" s="730"/>
      <c r="F177" s="792" t="s">
        <v>0</v>
      </c>
      <c r="G177" s="732">
        <v>4</v>
      </c>
      <c r="H177" s="733"/>
      <c r="I177" s="943">
        <f>G177*H177</f>
        <v>0</v>
      </c>
    </row>
    <row r="178" spans="1:9" ht="12">
      <c r="A178" s="249"/>
      <c r="B178" s="288"/>
      <c r="C178" s="120"/>
      <c r="D178" s="125"/>
      <c r="E178" s="125"/>
      <c r="F178" s="286"/>
      <c r="G178" s="292"/>
      <c r="H178" s="293"/>
      <c r="I178" s="978"/>
    </row>
    <row r="179" spans="1:9" ht="96">
      <c r="A179" s="256">
        <f>$A$162</f>
        <v>3</v>
      </c>
      <c r="B179" s="288" t="s">
        <v>7</v>
      </c>
      <c r="C179" s="791" t="s">
        <v>128</v>
      </c>
      <c r="D179" s="730"/>
      <c r="E179" s="730"/>
      <c r="F179" s="792" t="s">
        <v>0</v>
      </c>
      <c r="G179" s="732">
        <v>2</v>
      </c>
      <c r="H179" s="733"/>
      <c r="I179" s="943">
        <f>G179*H179</f>
        <v>0</v>
      </c>
    </row>
    <row r="180" spans="1:9" ht="12">
      <c r="A180" s="249"/>
      <c r="B180" s="288"/>
      <c r="C180" s="120"/>
      <c r="D180" s="125"/>
      <c r="E180" s="125"/>
      <c r="F180" s="286"/>
      <c r="G180" s="292"/>
      <c r="H180" s="293"/>
      <c r="I180" s="978"/>
    </row>
    <row r="181" spans="1:9" ht="372">
      <c r="A181" s="256">
        <f>$A$162</f>
        <v>3</v>
      </c>
      <c r="B181" s="288" t="s">
        <v>8</v>
      </c>
      <c r="C181" s="734" t="s">
        <v>928</v>
      </c>
      <c r="D181" s="766"/>
      <c r="E181" s="766"/>
      <c r="F181" s="736"/>
      <c r="G181" s="737"/>
      <c r="H181" s="738"/>
      <c r="I181" s="945"/>
    </row>
    <row r="182" spans="1:9" ht="108">
      <c r="A182" s="256"/>
      <c r="B182" s="288"/>
      <c r="C182" s="739" t="s">
        <v>929</v>
      </c>
      <c r="D182" s="740"/>
      <c r="E182" s="740"/>
      <c r="F182" s="741" t="s">
        <v>0</v>
      </c>
      <c r="G182" s="742">
        <v>6</v>
      </c>
      <c r="H182" s="743"/>
      <c r="I182" s="946">
        <f>G182*H182</f>
        <v>0</v>
      </c>
    </row>
    <row r="183" spans="1:9" ht="12">
      <c r="A183" s="256"/>
      <c r="B183" s="288"/>
      <c r="C183" s="99"/>
      <c r="D183" s="130"/>
      <c r="E183" s="130"/>
      <c r="F183" s="146"/>
      <c r="G183" s="104"/>
      <c r="H183" s="101"/>
      <c r="I183" s="947"/>
    </row>
    <row r="184" spans="1:9" ht="35.25" customHeight="1">
      <c r="A184" s="256">
        <f>$A$162</f>
        <v>3</v>
      </c>
      <c r="B184" s="288" t="s">
        <v>9</v>
      </c>
      <c r="C184" s="102" t="s">
        <v>75</v>
      </c>
      <c r="D184" s="132" t="s">
        <v>71</v>
      </c>
      <c r="E184" s="132" t="s">
        <v>71</v>
      </c>
      <c r="F184" s="108" t="s">
        <v>0</v>
      </c>
      <c r="G184" s="109">
        <v>6</v>
      </c>
      <c r="H184" s="110"/>
      <c r="I184" s="948">
        <f>G184*H184</f>
        <v>0</v>
      </c>
    </row>
    <row r="185" spans="1:9" ht="12">
      <c r="A185" s="256"/>
      <c r="B185" s="288"/>
      <c r="C185" s="296"/>
      <c r="D185" s="297"/>
      <c r="E185" s="297"/>
      <c r="F185" s="104"/>
      <c r="G185" s="104"/>
      <c r="H185" s="101"/>
      <c r="I185" s="947"/>
    </row>
    <row r="186" spans="1:9" ht="361">
      <c r="A186" s="256">
        <f>$A$162</f>
        <v>3</v>
      </c>
      <c r="B186" s="288" t="s">
        <v>10</v>
      </c>
      <c r="C186" s="767" t="s">
        <v>337</v>
      </c>
      <c r="D186" s="793"/>
      <c r="E186" s="793"/>
      <c r="F186" s="794"/>
      <c r="G186" s="795"/>
      <c r="H186" s="796"/>
      <c r="I186" s="979"/>
    </row>
    <row r="187" spans="1:9" ht="96">
      <c r="A187" s="256"/>
      <c r="B187" s="288"/>
      <c r="C187" s="739" t="s">
        <v>338</v>
      </c>
      <c r="D187" s="740"/>
      <c r="E187" s="740"/>
      <c r="F187" s="776" t="s">
        <v>0</v>
      </c>
      <c r="G187" s="777">
        <v>1</v>
      </c>
      <c r="H187" s="778"/>
      <c r="I187" s="951">
        <f>G187*H187</f>
        <v>0</v>
      </c>
    </row>
    <row r="188" spans="1:9" ht="12">
      <c r="A188" s="256"/>
      <c r="B188" s="288"/>
      <c r="C188" s="296"/>
      <c r="D188" s="297"/>
      <c r="E188" s="297"/>
      <c r="F188" s="104"/>
      <c r="G188" s="104"/>
      <c r="H188" s="101"/>
      <c r="I188" s="947"/>
    </row>
    <row r="189" spans="1:9" ht="44.25" customHeight="1">
      <c r="A189" s="256">
        <f>$A$162</f>
        <v>3</v>
      </c>
      <c r="B189" s="288" t="s">
        <v>20</v>
      </c>
      <c r="C189" s="121" t="s">
        <v>76</v>
      </c>
      <c r="D189" s="133" t="s">
        <v>71</v>
      </c>
      <c r="E189" s="133" t="s">
        <v>71</v>
      </c>
      <c r="F189" s="122" t="s">
        <v>0</v>
      </c>
      <c r="G189" s="123">
        <v>6</v>
      </c>
      <c r="H189" s="124"/>
      <c r="I189" s="952">
        <f>G189*H189</f>
        <v>0</v>
      </c>
    </row>
    <row r="190" spans="1:9" ht="12">
      <c r="A190" s="256"/>
      <c r="B190" s="288"/>
      <c r="C190" s="296"/>
      <c r="D190" s="297"/>
      <c r="E190" s="297"/>
      <c r="F190" s="104"/>
      <c r="G190" s="104"/>
      <c r="H190" s="101"/>
      <c r="I190" s="947"/>
    </row>
    <row r="191" spans="1:9" ht="35.25" customHeight="1">
      <c r="A191" s="256">
        <f>$A$162</f>
        <v>3</v>
      </c>
      <c r="B191" s="288" t="s">
        <v>21</v>
      </c>
      <c r="C191" s="779" t="s">
        <v>77</v>
      </c>
      <c r="D191" s="780"/>
      <c r="E191" s="780"/>
      <c r="F191" s="781" t="s">
        <v>0</v>
      </c>
      <c r="G191" s="782">
        <v>6</v>
      </c>
      <c r="H191" s="783"/>
      <c r="I191" s="953">
        <f>G191*H191</f>
        <v>0</v>
      </c>
    </row>
    <row r="192" spans="1:9" ht="12">
      <c r="A192" s="256"/>
      <c r="B192" s="288"/>
      <c r="C192" s="99"/>
      <c r="D192" s="130"/>
      <c r="E192" s="130"/>
      <c r="F192" s="146"/>
      <c r="G192" s="104"/>
      <c r="H192" s="101"/>
      <c r="I192" s="947"/>
    </row>
    <row r="193" spans="1:9" ht="56.25" customHeight="1">
      <c r="A193" s="256">
        <f>$A$162</f>
        <v>3</v>
      </c>
      <c r="B193" s="288" t="s">
        <v>18</v>
      </c>
      <c r="C193" s="121" t="s">
        <v>78</v>
      </c>
      <c r="D193" s="133" t="s">
        <v>71</v>
      </c>
      <c r="E193" s="133" t="s">
        <v>71</v>
      </c>
      <c r="F193" s="122" t="s">
        <v>0</v>
      </c>
      <c r="G193" s="123">
        <v>1</v>
      </c>
      <c r="H193" s="124"/>
      <c r="I193" s="952">
        <f>G193*H193</f>
        <v>0</v>
      </c>
    </row>
    <row r="194" spans="1:9" ht="12">
      <c r="A194" s="249"/>
      <c r="B194" s="288"/>
      <c r="C194" s="120"/>
      <c r="D194" s="125"/>
      <c r="E194" s="125"/>
      <c r="F194" s="286"/>
      <c r="G194" s="292"/>
      <c r="H194" s="293"/>
      <c r="I194" s="978"/>
    </row>
    <row r="195" spans="1:9" ht="57" customHeight="1">
      <c r="A195" s="256">
        <f>$A$162</f>
        <v>3</v>
      </c>
      <c r="B195" s="285" t="s">
        <v>23</v>
      </c>
      <c r="C195" s="121" t="s">
        <v>82</v>
      </c>
      <c r="D195" s="133" t="s">
        <v>71</v>
      </c>
      <c r="E195" s="133" t="s">
        <v>71</v>
      </c>
      <c r="F195" s="143" t="s">
        <v>22</v>
      </c>
      <c r="G195" s="114">
        <v>270</v>
      </c>
      <c r="H195" s="229"/>
      <c r="I195" s="939">
        <f>G195*H195</f>
        <v>0</v>
      </c>
    </row>
    <row r="196" spans="1:9" ht="12">
      <c r="A196" s="256"/>
      <c r="B196" s="285"/>
      <c r="C196" s="112"/>
      <c r="D196" s="130"/>
      <c r="E196" s="130"/>
      <c r="F196" s="146"/>
      <c r="G196" s="292"/>
      <c r="H196" s="293"/>
      <c r="I196" s="978"/>
    </row>
    <row r="197" spans="1:9" ht="12">
      <c r="A197" s="256">
        <f>$A$162</f>
        <v>3</v>
      </c>
      <c r="B197" s="285" t="s">
        <v>24</v>
      </c>
      <c r="C197" s="302" t="s">
        <v>25</v>
      </c>
      <c r="D197" s="133" t="s">
        <v>71</v>
      </c>
      <c r="E197" s="133" t="s">
        <v>71</v>
      </c>
      <c r="F197" s="143" t="s">
        <v>22</v>
      </c>
      <c r="G197" s="114">
        <f>SUM(G195:G195)</f>
        <v>270</v>
      </c>
      <c r="H197" s="229"/>
      <c r="I197" s="939">
        <f>G197*H197</f>
        <v>0</v>
      </c>
    </row>
    <row r="198" spans="1:9" ht="12">
      <c r="A198" s="256"/>
      <c r="B198" s="285"/>
      <c r="C198" s="99"/>
      <c r="D198" s="130"/>
      <c r="E198" s="130"/>
      <c r="F198" s="146"/>
      <c r="G198" s="303"/>
      <c r="H198" s="294"/>
      <c r="I198" s="978"/>
    </row>
    <row r="199" spans="1:9" ht="36">
      <c r="A199" s="256">
        <f>$A$162</f>
        <v>3</v>
      </c>
      <c r="B199" s="285" t="s">
        <v>129</v>
      </c>
      <c r="C199" s="112" t="s">
        <v>107</v>
      </c>
      <c r="D199" s="130"/>
      <c r="E199" s="130"/>
      <c r="F199" s="146"/>
      <c r="G199" s="100"/>
      <c r="H199" s="304"/>
      <c r="I199" s="980"/>
    </row>
    <row r="200" spans="1:9" ht="12">
      <c r="A200" s="256"/>
      <c r="B200" s="285"/>
      <c r="C200" s="112" t="s">
        <v>26</v>
      </c>
      <c r="D200" s="130"/>
      <c r="E200" s="130"/>
      <c r="F200" s="146"/>
      <c r="G200" s="100"/>
      <c r="H200" s="304"/>
      <c r="I200" s="980"/>
    </row>
    <row r="201" spans="1:9" ht="24">
      <c r="A201" s="256"/>
      <c r="B201" s="285"/>
      <c r="C201" s="112" t="s">
        <v>49</v>
      </c>
      <c r="D201" s="130"/>
      <c r="E201" s="130"/>
      <c r="F201" s="146"/>
      <c r="G201" s="100"/>
      <c r="H201" s="304"/>
      <c r="I201" s="980"/>
    </row>
    <row r="202" spans="1:9" ht="12">
      <c r="A202" s="256"/>
      <c r="B202" s="285"/>
      <c r="C202" s="112" t="s">
        <v>27</v>
      </c>
      <c r="D202" s="130"/>
      <c r="E202" s="130"/>
      <c r="F202" s="146"/>
      <c r="G202" s="100"/>
      <c r="H202" s="304"/>
      <c r="I202" s="980"/>
    </row>
    <row r="203" spans="1:9" ht="24">
      <c r="A203" s="256"/>
      <c r="B203" s="285"/>
      <c r="C203" s="112" t="s">
        <v>48</v>
      </c>
      <c r="D203" s="130"/>
      <c r="E203" s="130"/>
      <c r="F203" s="146"/>
      <c r="G203" s="100"/>
      <c r="H203" s="304"/>
      <c r="I203" s="980"/>
    </row>
    <row r="204" spans="1:9" ht="24">
      <c r="A204" s="256"/>
      <c r="B204" s="285"/>
      <c r="C204" s="112" t="s">
        <v>28</v>
      </c>
      <c r="D204" s="130"/>
      <c r="E204" s="130"/>
      <c r="F204" s="146"/>
      <c r="G204" s="100"/>
      <c r="H204" s="304"/>
      <c r="I204" s="980"/>
    </row>
    <row r="205" spans="1:9" ht="24">
      <c r="A205" s="256"/>
      <c r="B205" s="285"/>
      <c r="C205" s="112" t="s">
        <v>79</v>
      </c>
      <c r="D205" s="130"/>
      <c r="E205" s="130"/>
      <c r="F205" s="146"/>
      <c r="G205" s="100"/>
      <c r="H205" s="304"/>
      <c r="I205" s="980"/>
    </row>
    <row r="206" spans="1:9" ht="13.5" customHeight="1">
      <c r="A206" s="256"/>
      <c r="B206" s="285"/>
      <c r="C206" s="112" t="s">
        <v>53</v>
      </c>
      <c r="D206" s="130"/>
      <c r="E206" s="130"/>
      <c r="F206" s="146"/>
      <c r="G206" s="100"/>
      <c r="H206" s="304"/>
      <c r="I206" s="980"/>
    </row>
    <row r="207" spans="1:9" ht="24">
      <c r="A207" s="256"/>
      <c r="B207" s="285"/>
      <c r="C207" s="295" t="s">
        <v>108</v>
      </c>
      <c r="D207" s="133" t="s">
        <v>71</v>
      </c>
      <c r="E207" s="133" t="s">
        <v>71</v>
      </c>
      <c r="F207" s="143" t="s">
        <v>0</v>
      </c>
      <c r="G207" s="228">
        <v>1</v>
      </c>
      <c r="H207" s="229"/>
      <c r="I207" s="939">
        <f>G207*H207</f>
        <v>0</v>
      </c>
    </row>
    <row r="208" spans="1:9" ht="12">
      <c r="A208" s="305"/>
      <c r="B208" s="306"/>
      <c r="C208" s="99"/>
      <c r="D208" s="130"/>
      <c r="E208" s="130"/>
      <c r="F208" s="146"/>
      <c r="G208" s="100"/>
      <c r="H208" s="304"/>
      <c r="I208" s="980"/>
    </row>
    <row r="209" spans="1:9" ht="72">
      <c r="A209" s="256">
        <f>$A$162</f>
        <v>3</v>
      </c>
      <c r="B209" s="285" t="s">
        <v>130</v>
      </c>
      <c r="C209" s="112" t="s">
        <v>109</v>
      </c>
      <c r="D209" s="130"/>
      <c r="E209" s="130"/>
      <c r="F209" s="146"/>
      <c r="G209" s="100"/>
      <c r="H209" s="304"/>
      <c r="I209" s="980"/>
    </row>
    <row r="210" spans="1:9" ht="12">
      <c r="A210" s="305"/>
      <c r="B210" s="306"/>
      <c r="C210" s="99" t="s">
        <v>26</v>
      </c>
      <c r="D210" s="130"/>
      <c r="E210" s="130"/>
      <c r="F210" s="146"/>
      <c r="G210" s="100"/>
      <c r="H210" s="304"/>
      <c r="I210" s="980"/>
    </row>
    <row r="211" spans="1:9" ht="24">
      <c r="A211" s="307"/>
      <c r="B211" s="308"/>
      <c r="C211" s="99" t="s">
        <v>49</v>
      </c>
      <c r="D211" s="130"/>
      <c r="E211" s="130"/>
      <c r="F211" s="146"/>
      <c r="G211" s="100"/>
      <c r="H211" s="304"/>
      <c r="I211" s="980"/>
    </row>
    <row r="212" spans="1:9" ht="12">
      <c r="A212" s="307"/>
      <c r="B212" s="308"/>
      <c r="C212" s="99" t="s">
        <v>27</v>
      </c>
      <c r="D212" s="130"/>
      <c r="E212" s="130"/>
      <c r="F212" s="146"/>
      <c r="G212" s="100"/>
      <c r="H212" s="304"/>
      <c r="I212" s="980"/>
    </row>
    <row r="213" spans="1:9" ht="24">
      <c r="A213" s="307"/>
      <c r="B213" s="308"/>
      <c r="C213" s="99" t="s">
        <v>48</v>
      </c>
      <c r="D213" s="130"/>
      <c r="E213" s="130"/>
      <c r="F213" s="146"/>
      <c r="G213" s="100"/>
      <c r="H213" s="304"/>
      <c r="I213" s="980"/>
    </row>
    <row r="214" spans="1:9" ht="24">
      <c r="A214" s="305"/>
      <c r="B214" s="306"/>
      <c r="C214" s="99" t="s">
        <v>28</v>
      </c>
      <c r="D214" s="130"/>
      <c r="E214" s="130"/>
      <c r="F214" s="146"/>
      <c r="G214" s="100"/>
      <c r="H214" s="304"/>
      <c r="I214" s="980"/>
    </row>
    <row r="215" spans="1:9" ht="24">
      <c r="A215" s="305"/>
      <c r="B215" s="306"/>
      <c r="C215" s="99" t="s">
        <v>79</v>
      </c>
      <c r="D215" s="130"/>
      <c r="E215" s="130"/>
      <c r="F215" s="146"/>
      <c r="G215" s="100"/>
      <c r="H215" s="304"/>
      <c r="I215" s="980"/>
    </row>
    <row r="216" spans="1:9" ht="13.5" customHeight="1">
      <c r="A216" s="305"/>
      <c r="B216" s="306"/>
      <c r="C216" s="112" t="s">
        <v>53</v>
      </c>
      <c r="D216" s="130"/>
      <c r="E216" s="130"/>
      <c r="F216" s="146"/>
      <c r="G216" s="100"/>
      <c r="H216" s="304"/>
      <c r="I216" s="980"/>
    </row>
    <row r="217" spans="1:9" ht="48">
      <c r="A217" s="305"/>
      <c r="B217" s="306"/>
      <c r="C217" s="112" t="s">
        <v>45</v>
      </c>
      <c r="D217" s="130"/>
      <c r="E217" s="130"/>
      <c r="F217" s="146"/>
      <c r="G217" s="100"/>
      <c r="H217" s="304"/>
      <c r="I217" s="980"/>
    </row>
    <row r="218" spans="1:9" ht="24">
      <c r="A218" s="305"/>
      <c r="B218" s="306"/>
      <c r="C218" s="302" t="s">
        <v>108</v>
      </c>
      <c r="D218" s="133" t="s">
        <v>71</v>
      </c>
      <c r="E218" s="133" t="s">
        <v>71</v>
      </c>
      <c r="F218" s="143" t="s">
        <v>0</v>
      </c>
      <c r="G218" s="228">
        <v>1</v>
      </c>
      <c r="H218" s="229"/>
      <c r="I218" s="939">
        <f>G218*H218</f>
        <v>0</v>
      </c>
    </row>
    <row r="219" spans="1:9" ht="12">
      <c r="A219" s="305"/>
      <c r="B219" s="306"/>
      <c r="C219" s="99"/>
      <c r="D219" s="309"/>
      <c r="E219" s="309"/>
      <c r="F219" s="146"/>
      <c r="G219" s="292"/>
      <c r="H219" s="293"/>
      <c r="I219" s="978"/>
    </row>
    <row r="220" spans="1:9" ht="24">
      <c r="A220" s="256">
        <f>$A$162</f>
        <v>3</v>
      </c>
      <c r="B220" s="285" t="s">
        <v>131</v>
      </c>
      <c r="C220" s="310" t="s">
        <v>132</v>
      </c>
      <c r="D220" s="133" t="s">
        <v>71</v>
      </c>
      <c r="E220" s="133" t="s">
        <v>71</v>
      </c>
      <c r="F220" s="143" t="s">
        <v>0</v>
      </c>
      <c r="G220" s="228">
        <v>1</v>
      </c>
      <c r="H220" s="229"/>
      <c r="I220" s="939">
        <f>G220*H220</f>
        <v>0</v>
      </c>
    </row>
    <row r="221" spans="1:9" ht="12">
      <c r="A221" s="256"/>
      <c r="B221" s="285"/>
      <c r="C221" s="311"/>
      <c r="D221" s="130"/>
      <c r="E221" s="130"/>
      <c r="F221" s="146"/>
      <c r="G221" s="292"/>
      <c r="H221" s="293"/>
      <c r="I221" s="978"/>
    </row>
    <row r="222" spans="1:9" ht="60">
      <c r="A222" s="256">
        <f>$A$162</f>
        <v>3</v>
      </c>
      <c r="B222" s="285" t="s">
        <v>133</v>
      </c>
      <c r="C222" s="312" t="s">
        <v>336</v>
      </c>
      <c r="D222" s="133" t="s">
        <v>71</v>
      </c>
      <c r="E222" s="133" t="s">
        <v>71</v>
      </c>
      <c r="F222" s="143" t="s">
        <v>0</v>
      </c>
      <c r="G222" s="228">
        <v>1</v>
      </c>
      <c r="H222" s="229"/>
      <c r="I222" s="939">
        <f>G222*H222</f>
        <v>0</v>
      </c>
    </row>
    <row r="223" spans="1:9" ht="12">
      <c r="A223" s="305"/>
      <c r="B223" s="306"/>
      <c r="C223" s="99"/>
      <c r="D223" s="309"/>
      <c r="E223" s="309"/>
      <c r="F223" s="146"/>
      <c r="G223" s="292"/>
      <c r="H223" s="293"/>
      <c r="I223" s="978"/>
    </row>
    <row r="224" spans="1:9" ht="28">
      <c r="A224" s="48">
        <f>A162</f>
        <v>3</v>
      </c>
      <c r="B224" s="270"/>
      <c r="C224" s="50" t="s">
        <v>30</v>
      </c>
      <c r="D224" s="51"/>
      <c r="E224" s="51"/>
      <c r="F224" s="51"/>
      <c r="G224" s="40"/>
      <c r="H224" s="52"/>
      <c r="I224" s="935">
        <f>SUM(I163:I223)</f>
        <v>0</v>
      </c>
    </row>
    <row r="226" spans="1:9" ht="28">
      <c r="A226" s="58">
        <v>4</v>
      </c>
      <c r="B226" s="32"/>
      <c r="C226" s="60" t="s">
        <v>83</v>
      </c>
      <c r="D226" s="57"/>
      <c r="E226" s="57"/>
      <c r="F226" s="57"/>
      <c r="G226" s="189"/>
      <c r="H226" s="59"/>
      <c r="I226" s="956"/>
    </row>
    <row r="227" spans="1:9" ht="12">
      <c r="A227" s="68"/>
      <c r="B227" s="190"/>
      <c r="C227" s="191"/>
      <c r="D227" s="192"/>
      <c r="E227" s="192"/>
      <c r="F227" s="193"/>
      <c r="G227" s="194"/>
      <c r="H227" s="195"/>
      <c r="I227" s="957"/>
    </row>
    <row r="228" spans="1:9" ht="72">
      <c r="A228" s="65">
        <f>$A$226</f>
        <v>4</v>
      </c>
      <c r="B228" s="188" t="s">
        <v>5</v>
      </c>
      <c r="C228" s="784" t="s">
        <v>110</v>
      </c>
      <c r="D228" s="785"/>
      <c r="E228" s="785"/>
      <c r="F228" s="786"/>
      <c r="G228" s="787"/>
      <c r="H228" s="788"/>
      <c r="I228" s="958"/>
    </row>
    <row r="229" spans="1:9" ht="12">
      <c r="A229" s="68"/>
      <c r="B229" s="190"/>
      <c r="C229" s="789" t="s">
        <v>111</v>
      </c>
      <c r="D229" s="790"/>
      <c r="E229" s="790"/>
      <c r="F229" s="731" t="s">
        <v>0</v>
      </c>
      <c r="G229" s="732">
        <v>1</v>
      </c>
      <c r="H229" s="733"/>
      <c r="I229" s="943">
        <f>G229*H229</f>
        <v>0</v>
      </c>
    </row>
    <row r="230" spans="1:9" ht="12">
      <c r="A230" s="68"/>
      <c r="B230" s="190"/>
      <c r="C230" s="191"/>
      <c r="D230" s="192"/>
      <c r="E230" s="192"/>
      <c r="F230" s="193"/>
      <c r="G230" s="194"/>
      <c r="H230" s="195"/>
      <c r="I230" s="957"/>
    </row>
    <row r="231" spans="1:9" ht="35.25" customHeight="1">
      <c r="A231" s="65">
        <f>$A$226</f>
        <v>4</v>
      </c>
      <c r="B231" s="188" t="s">
        <v>6</v>
      </c>
      <c r="C231" s="196" t="s">
        <v>84</v>
      </c>
      <c r="D231" s="197"/>
      <c r="E231" s="197"/>
      <c r="F231" s="198"/>
      <c r="G231" s="139"/>
      <c r="H231" s="199"/>
      <c r="I231" s="959"/>
    </row>
    <row r="232" spans="1:9" ht="12">
      <c r="A232" s="63"/>
      <c r="B232" s="188"/>
      <c r="C232" s="196" t="s">
        <v>85</v>
      </c>
      <c r="D232" s="197"/>
      <c r="E232" s="197"/>
      <c r="F232" s="198"/>
      <c r="G232" s="139"/>
      <c r="H232" s="199"/>
      <c r="I232" s="959"/>
    </row>
    <row r="233" spans="1:9" ht="12">
      <c r="A233" s="63"/>
      <c r="B233" s="188"/>
      <c r="C233" s="200" t="s">
        <v>86</v>
      </c>
      <c r="D233" s="201"/>
      <c r="E233" s="201"/>
      <c r="F233" s="198"/>
      <c r="G233" s="139"/>
      <c r="H233" s="199"/>
      <c r="I233" s="959"/>
    </row>
    <row r="234" spans="1:9" ht="12">
      <c r="A234" s="63"/>
      <c r="B234" s="188"/>
      <c r="C234" s="200" t="s">
        <v>87</v>
      </c>
      <c r="D234" s="128"/>
      <c r="E234" s="128"/>
      <c r="F234" s="198"/>
      <c r="G234" s="139"/>
      <c r="H234" s="199"/>
      <c r="I234" s="959"/>
    </row>
    <row r="235" spans="1:9" ht="12">
      <c r="A235" s="63"/>
      <c r="B235" s="188"/>
      <c r="C235" s="200" t="s">
        <v>88</v>
      </c>
      <c r="D235" s="128"/>
      <c r="E235" s="128"/>
      <c r="F235" s="198"/>
      <c r="G235" s="139"/>
      <c r="H235" s="199"/>
      <c r="I235" s="959"/>
    </row>
    <row r="236" spans="1:9" ht="24">
      <c r="A236" s="63"/>
      <c r="B236" s="188"/>
      <c r="C236" s="200" t="s">
        <v>89</v>
      </c>
      <c r="D236" s="202"/>
      <c r="E236" s="202"/>
      <c r="F236" s="198"/>
      <c r="G236" s="139"/>
      <c r="H236" s="199"/>
      <c r="I236" s="959"/>
    </row>
    <row r="237" spans="1:9" ht="36">
      <c r="A237" s="63"/>
      <c r="B237" s="188"/>
      <c r="C237" s="203" t="s">
        <v>90</v>
      </c>
      <c r="D237" s="202"/>
      <c r="E237" s="202"/>
      <c r="F237" s="198"/>
      <c r="G237" s="139"/>
      <c r="H237" s="199"/>
      <c r="I237" s="959"/>
    </row>
    <row r="238" spans="1:9" ht="24">
      <c r="A238" s="63"/>
      <c r="B238" s="188"/>
      <c r="C238" s="200" t="s">
        <v>91</v>
      </c>
      <c r="D238" s="202"/>
      <c r="E238" s="202"/>
      <c r="F238" s="198"/>
      <c r="G238" s="204"/>
      <c r="H238" s="205"/>
      <c r="I238" s="960"/>
    </row>
    <row r="239" spans="1:9" ht="24" customHeight="1">
      <c r="A239" s="63"/>
      <c r="B239" s="188"/>
      <c r="C239" s="203" t="s">
        <v>92</v>
      </c>
      <c r="D239" s="202"/>
      <c r="E239" s="202"/>
      <c r="F239" s="198"/>
      <c r="G239" s="204"/>
      <c r="H239" s="205"/>
      <c r="I239" s="960"/>
    </row>
    <row r="240" spans="1:9" ht="12">
      <c r="A240" s="63"/>
      <c r="B240" s="188"/>
      <c r="C240" s="203" t="s">
        <v>93</v>
      </c>
      <c r="D240" s="202"/>
      <c r="E240" s="202"/>
      <c r="F240" s="198"/>
      <c r="G240" s="204"/>
      <c r="H240" s="205"/>
      <c r="I240" s="960"/>
    </row>
    <row r="241" spans="1:9" ht="12">
      <c r="A241" s="63"/>
      <c r="B241" s="188"/>
      <c r="C241" s="200" t="s">
        <v>94</v>
      </c>
      <c r="D241" s="202"/>
      <c r="E241" s="202"/>
      <c r="F241" s="198"/>
      <c r="G241" s="204"/>
      <c r="H241" s="205"/>
      <c r="I241" s="960"/>
    </row>
    <row r="242" spans="1:9" ht="12">
      <c r="A242" s="63"/>
      <c r="B242" s="188"/>
      <c r="C242" s="200" t="s">
        <v>95</v>
      </c>
      <c r="D242" s="202"/>
      <c r="E242" s="202"/>
      <c r="F242" s="198"/>
      <c r="G242" s="204"/>
      <c r="H242" s="205"/>
      <c r="I242" s="960"/>
    </row>
    <row r="243" spans="1:9" ht="24">
      <c r="A243" s="63"/>
      <c r="B243" s="188"/>
      <c r="C243" s="200" t="s">
        <v>96</v>
      </c>
      <c r="D243" s="202"/>
      <c r="E243" s="202"/>
      <c r="F243" s="198"/>
      <c r="G243" s="204"/>
      <c r="H243" s="205"/>
      <c r="I243" s="960"/>
    </row>
    <row r="244" spans="1:9" ht="24">
      <c r="A244" s="63"/>
      <c r="B244" s="188"/>
      <c r="C244" s="196" t="s">
        <v>97</v>
      </c>
      <c r="D244" s="202"/>
      <c r="E244" s="202"/>
      <c r="F244" s="198"/>
      <c r="G244" s="204"/>
      <c r="H244" s="205"/>
      <c r="I244" s="960"/>
    </row>
    <row r="245" spans="1:9" ht="12">
      <c r="A245" s="63"/>
      <c r="B245" s="188"/>
      <c r="C245" s="206" t="s">
        <v>98</v>
      </c>
      <c r="D245" s="133" t="s">
        <v>71</v>
      </c>
      <c r="E245" s="133" t="s">
        <v>71</v>
      </c>
      <c r="F245" s="207" t="s">
        <v>22</v>
      </c>
      <c r="G245" s="208">
        <v>15</v>
      </c>
      <c r="H245" s="209"/>
      <c r="I245" s="961">
        <f>G245*H245</f>
        <v>0</v>
      </c>
    </row>
    <row r="246" spans="1:9" ht="12">
      <c r="A246" s="63"/>
      <c r="B246" s="188"/>
      <c r="C246" s="210"/>
      <c r="D246" s="197"/>
      <c r="E246" s="197"/>
      <c r="F246" s="198"/>
      <c r="G246" s="139"/>
      <c r="H246" s="199"/>
      <c r="I246" s="959"/>
    </row>
    <row r="247" spans="1:9" ht="48">
      <c r="A247" s="65">
        <f>$A$226</f>
        <v>4</v>
      </c>
      <c r="B247" s="188" t="s">
        <v>7</v>
      </c>
      <c r="C247" s="206" t="s">
        <v>99</v>
      </c>
      <c r="D247" s="133" t="s">
        <v>71</v>
      </c>
      <c r="E247" s="133" t="s">
        <v>71</v>
      </c>
      <c r="F247" s="207" t="s">
        <v>22</v>
      </c>
      <c r="G247" s="208">
        <v>30</v>
      </c>
      <c r="H247" s="209"/>
      <c r="I247" s="961">
        <f>G247*H247</f>
        <v>0</v>
      </c>
    </row>
    <row r="248" spans="1:9" ht="12">
      <c r="A248" s="63"/>
      <c r="B248" s="188"/>
      <c r="C248" s="196"/>
      <c r="D248" s="202"/>
      <c r="E248" s="202"/>
      <c r="F248" s="198"/>
      <c r="G248" s="204"/>
      <c r="H248" s="205"/>
      <c r="I248" s="960"/>
    </row>
    <row r="249" spans="1:9" ht="24">
      <c r="A249" s="65">
        <f>$A$226</f>
        <v>4</v>
      </c>
      <c r="B249" s="188" t="s">
        <v>8</v>
      </c>
      <c r="C249" s="206" t="s">
        <v>100</v>
      </c>
      <c r="D249" s="133" t="s">
        <v>71</v>
      </c>
      <c r="E249" s="133" t="s">
        <v>71</v>
      </c>
      <c r="F249" s="207" t="s">
        <v>22</v>
      </c>
      <c r="G249" s="208">
        <v>15</v>
      </c>
      <c r="H249" s="209"/>
      <c r="I249" s="961">
        <f>G249*H249</f>
        <v>0</v>
      </c>
    </row>
    <row r="250" spans="1:9" ht="12">
      <c r="A250" s="63"/>
      <c r="B250" s="188"/>
      <c r="C250" s="211"/>
      <c r="D250" s="202"/>
      <c r="E250" s="202"/>
      <c r="F250" s="198"/>
      <c r="G250" s="204"/>
      <c r="H250" s="205"/>
      <c r="I250" s="960"/>
    </row>
    <row r="251" spans="1:9" ht="28">
      <c r="A251" s="58">
        <f>A226</f>
        <v>4</v>
      </c>
      <c r="B251" s="67"/>
      <c r="C251" s="32" t="s">
        <v>101</v>
      </c>
      <c r="D251" s="57"/>
      <c r="E251" s="57"/>
      <c r="F251" s="57"/>
      <c r="G251" s="189"/>
      <c r="H251" s="212"/>
      <c r="I251" s="956">
        <f>SUM(I227:I250)</f>
        <v>0</v>
      </c>
    </row>
    <row r="253" spans="1:9" ht="28">
      <c r="A253" s="58">
        <v>5</v>
      </c>
      <c r="B253" s="32"/>
      <c r="C253" s="60" t="s">
        <v>54</v>
      </c>
      <c r="D253" s="57"/>
      <c r="E253" s="57"/>
      <c r="F253" s="57"/>
      <c r="G253" s="189"/>
      <c r="H253" s="59"/>
      <c r="I253" s="956"/>
    </row>
    <row r="255" spans="1:9" ht="60">
      <c r="A255" s="65">
        <f>$A$253</f>
        <v>5</v>
      </c>
      <c r="B255" s="188" t="s">
        <v>5</v>
      </c>
      <c r="C255" s="160" t="s">
        <v>55</v>
      </c>
      <c r="D255" s="132" t="s">
        <v>71</v>
      </c>
      <c r="E255" s="132" t="s">
        <v>71</v>
      </c>
      <c r="F255" s="137" t="s">
        <v>0</v>
      </c>
      <c r="G255" s="138">
        <v>1</v>
      </c>
      <c r="H255" s="187"/>
      <c r="I255" s="962">
        <f>G255*H255</f>
        <v>0</v>
      </c>
    </row>
    <row r="256" spans="1:9" ht="12">
      <c r="A256" s="68"/>
      <c r="B256" s="190"/>
      <c r="C256" s="92"/>
      <c r="D256" s="248"/>
      <c r="E256" s="248"/>
      <c r="F256" s="152"/>
      <c r="G256" s="153"/>
      <c r="H256" s="154"/>
      <c r="I256" s="963"/>
    </row>
    <row r="257" spans="1:9" ht="24">
      <c r="A257" s="65">
        <f>$A$253</f>
        <v>5</v>
      </c>
      <c r="B257" s="188" t="s">
        <v>6</v>
      </c>
      <c r="C257" s="155" t="s">
        <v>56</v>
      </c>
      <c r="D257" s="132" t="s">
        <v>71</v>
      </c>
      <c r="E257" s="132" t="s">
        <v>71</v>
      </c>
      <c r="F257" s="137" t="s">
        <v>0</v>
      </c>
      <c r="G257" s="138">
        <v>1</v>
      </c>
      <c r="H257" s="151"/>
      <c r="I257" s="964">
        <f>G257*H257</f>
        <v>0</v>
      </c>
    </row>
    <row r="258" spans="1:9" ht="12">
      <c r="A258" s="65"/>
      <c r="B258" s="188"/>
      <c r="C258" s="156"/>
      <c r="D258" s="248"/>
      <c r="E258" s="248"/>
      <c r="F258" s="139"/>
      <c r="G258" s="157"/>
      <c r="H258" s="100"/>
      <c r="I258" s="947"/>
    </row>
    <row r="259" spans="1:9" ht="13">
      <c r="A259" s="65">
        <f>$A$253</f>
        <v>5</v>
      </c>
      <c r="B259" s="188" t="s">
        <v>7</v>
      </c>
      <c r="C259" s="160" t="s">
        <v>57</v>
      </c>
      <c r="D259" s="132" t="s">
        <v>71</v>
      </c>
      <c r="E259" s="132" t="s">
        <v>71</v>
      </c>
      <c r="F259" s="137" t="s">
        <v>0</v>
      </c>
      <c r="G259" s="158">
        <v>1</v>
      </c>
      <c r="H259" s="159"/>
      <c r="I259" s="964">
        <f>G259*H259</f>
        <v>0</v>
      </c>
    </row>
    <row r="260" spans="1:9" ht="12">
      <c r="A260" s="63"/>
      <c r="B260" s="188"/>
      <c r="C260" s="211"/>
      <c r="D260" s="202"/>
      <c r="E260" s="202"/>
      <c r="F260" s="198"/>
      <c r="G260" s="204"/>
      <c r="H260" s="205"/>
      <c r="I260" s="960"/>
    </row>
    <row r="261" spans="1:9" ht="28">
      <c r="A261" s="58">
        <f>A253</f>
        <v>5</v>
      </c>
      <c r="B261" s="67"/>
      <c r="C261" s="32" t="s">
        <v>58</v>
      </c>
      <c r="D261" s="57"/>
      <c r="E261" s="57"/>
      <c r="F261" s="57"/>
      <c r="G261" s="189"/>
      <c r="H261" s="212"/>
      <c r="I261" s="965">
        <f>SUM(I254:I260)</f>
        <v>0</v>
      </c>
    </row>
    <row r="263" spans="1:9" ht="14">
      <c r="A263" s="37">
        <v>6</v>
      </c>
      <c r="B263" s="22"/>
      <c r="C263" s="60" t="s">
        <v>33</v>
      </c>
      <c r="D263" s="174"/>
      <c r="E263" s="174"/>
      <c r="F263" s="174"/>
      <c r="G263" s="23"/>
      <c r="H263" s="184"/>
      <c r="I263" s="966"/>
    </row>
    <row r="264" spans="1:9" ht="13">
      <c r="A264" s="239"/>
      <c r="B264" s="240"/>
      <c r="C264" s="241"/>
      <c r="D264" s="242"/>
      <c r="E264" s="242"/>
      <c r="F264" s="242"/>
      <c r="G264" s="243"/>
      <c r="H264" s="244"/>
      <c r="I264" s="967"/>
    </row>
    <row r="265" spans="1:9" ht="13">
      <c r="A265" s="65">
        <f>$A$263</f>
        <v>6</v>
      </c>
      <c r="B265" s="188" t="s">
        <v>5</v>
      </c>
      <c r="C265" s="165" t="s">
        <v>34</v>
      </c>
      <c r="D265" s="132" t="s">
        <v>71</v>
      </c>
      <c r="E265" s="132" t="s">
        <v>71</v>
      </c>
      <c r="F265" s="169" t="s">
        <v>0</v>
      </c>
      <c r="G265" s="181">
        <v>1</v>
      </c>
      <c r="H265" s="94"/>
      <c r="I265" s="954">
        <f>G265*H265</f>
        <v>0</v>
      </c>
    </row>
    <row r="266" spans="1:9">
      <c r="C266" s="161"/>
      <c r="D266" s="175"/>
      <c r="E266" s="175"/>
      <c r="F266" s="170"/>
      <c r="G266" s="182"/>
      <c r="H266" s="162"/>
      <c r="I266" s="968"/>
    </row>
    <row r="267" spans="1:9" ht="13">
      <c r="A267" s="65">
        <f>$A$263</f>
        <v>6</v>
      </c>
      <c r="B267" s="188" t="s">
        <v>6</v>
      </c>
      <c r="C267" s="165" t="s">
        <v>35</v>
      </c>
      <c r="D267" s="132" t="s">
        <v>71</v>
      </c>
      <c r="E267" s="132" t="s">
        <v>71</v>
      </c>
      <c r="F267" s="169" t="s">
        <v>0</v>
      </c>
      <c r="G267" s="181">
        <v>1</v>
      </c>
      <c r="H267" s="94"/>
      <c r="I267" s="954">
        <f>G267*H267</f>
        <v>0</v>
      </c>
    </row>
    <row r="268" spans="1:9">
      <c r="C268" s="163"/>
      <c r="D268" s="176"/>
      <c r="E268" s="176"/>
      <c r="F268" s="31"/>
      <c r="G268" s="183"/>
      <c r="H268" s="7"/>
      <c r="I268" s="969"/>
    </row>
    <row r="269" spans="1:9" ht="36">
      <c r="A269" s="65">
        <f>$A$263</f>
        <v>6</v>
      </c>
      <c r="B269" s="188" t="s">
        <v>7</v>
      </c>
      <c r="C269" s="165" t="s">
        <v>103</v>
      </c>
      <c r="D269" s="132" t="s">
        <v>71</v>
      </c>
      <c r="E269" s="132" t="s">
        <v>71</v>
      </c>
      <c r="F269" s="169" t="s">
        <v>0</v>
      </c>
      <c r="G269" s="181">
        <v>1</v>
      </c>
      <c r="H269" s="94"/>
      <c r="I269" s="954">
        <f>G269*H269</f>
        <v>0</v>
      </c>
    </row>
    <row r="270" spans="1:9">
      <c r="C270" s="163"/>
      <c r="D270" s="176"/>
      <c r="E270" s="176"/>
      <c r="F270" s="31"/>
      <c r="G270" s="183"/>
      <c r="H270" s="164"/>
      <c r="I270" s="970"/>
    </row>
    <row r="271" spans="1:9" ht="60">
      <c r="A271" s="65">
        <f>$A$263</f>
        <v>6</v>
      </c>
      <c r="B271" s="188" t="s">
        <v>8</v>
      </c>
      <c r="C271" s="166" t="s">
        <v>36</v>
      </c>
      <c r="D271" s="177"/>
      <c r="E271" s="177"/>
      <c r="F271" s="31"/>
      <c r="G271" s="183"/>
      <c r="H271" s="164"/>
      <c r="I271" s="970"/>
    </row>
    <row r="272" spans="1:9" ht="12">
      <c r="C272" s="166" t="s">
        <v>37</v>
      </c>
      <c r="D272" s="177"/>
      <c r="E272" s="177"/>
      <c r="F272" s="31"/>
      <c r="G272" s="183"/>
      <c r="H272" s="164"/>
      <c r="I272" s="970"/>
    </row>
    <row r="273" spans="1:9" ht="24">
      <c r="C273" s="167" t="s">
        <v>38</v>
      </c>
      <c r="D273" s="178"/>
      <c r="E273" s="178"/>
      <c r="F273" s="31"/>
      <c r="G273" s="183"/>
      <c r="H273" s="164"/>
      <c r="I273" s="970"/>
    </row>
    <row r="274" spans="1:9" ht="24">
      <c r="C274" s="167" t="s">
        <v>39</v>
      </c>
      <c r="D274" s="178"/>
      <c r="E274" s="178"/>
      <c r="F274" s="31"/>
      <c r="G274" s="183"/>
      <c r="H274" s="164"/>
      <c r="I274" s="970"/>
    </row>
    <row r="275" spans="1:9" ht="36">
      <c r="C275" s="167" t="s">
        <v>40</v>
      </c>
      <c r="D275" s="178"/>
      <c r="E275" s="178"/>
      <c r="F275" s="31"/>
      <c r="G275" s="183"/>
      <c r="H275" s="164"/>
      <c r="I275" s="970"/>
    </row>
    <row r="276" spans="1:9" ht="24">
      <c r="C276" s="167" t="s">
        <v>41</v>
      </c>
      <c r="D276" s="178"/>
      <c r="E276" s="178"/>
      <c r="F276" s="31"/>
      <c r="G276" s="183"/>
      <c r="H276" s="164"/>
      <c r="I276" s="970"/>
    </row>
    <row r="277" spans="1:9" ht="36">
      <c r="C277" s="167" t="s">
        <v>42</v>
      </c>
      <c r="D277" s="178"/>
      <c r="E277" s="178"/>
      <c r="F277" s="31"/>
      <c r="G277" s="183"/>
      <c r="H277" s="164"/>
      <c r="I277" s="970"/>
    </row>
    <row r="278" spans="1:9" ht="24">
      <c r="C278" s="168" t="s">
        <v>43</v>
      </c>
      <c r="D278" s="132" t="s">
        <v>71</v>
      </c>
      <c r="E278" s="132" t="s">
        <v>71</v>
      </c>
      <c r="F278" s="169" t="s">
        <v>0</v>
      </c>
      <c r="G278" s="181">
        <v>1</v>
      </c>
      <c r="H278" s="94"/>
      <c r="I278" s="954">
        <f>G278*H278</f>
        <v>0</v>
      </c>
    </row>
    <row r="279" spans="1:9" ht="12">
      <c r="C279" s="28"/>
      <c r="D279" s="21"/>
      <c r="E279" s="21"/>
      <c r="F279" s="29"/>
      <c r="G279" s="30"/>
      <c r="H279" s="13"/>
      <c r="I279" s="940"/>
    </row>
    <row r="280" spans="1:9" ht="14">
      <c r="A280" s="58">
        <f>A263</f>
        <v>6</v>
      </c>
      <c r="B280" s="67"/>
      <c r="C280" s="32" t="s">
        <v>44</v>
      </c>
      <c r="D280" s="57"/>
      <c r="E280" s="57"/>
      <c r="F280" s="57"/>
      <c r="G280" s="189"/>
      <c r="H280" s="212"/>
      <c r="I280" s="965">
        <f>SUM(I264:I279)</f>
        <v>0</v>
      </c>
    </row>
    <row r="282" spans="1:9" ht="45">
      <c r="A282" s="396"/>
      <c r="B282" s="396"/>
      <c r="C282" s="391" t="s">
        <v>135</v>
      </c>
      <c r="D282" s="392"/>
      <c r="E282" s="392"/>
      <c r="F282" s="393"/>
      <c r="G282" s="394"/>
      <c r="H282" s="395"/>
      <c r="I282" s="971">
        <f>SUM(I152,I160,I224,I251,I261,I280)</f>
        <v>0</v>
      </c>
    </row>
    <row r="284" spans="1:9" ht="13">
      <c r="A284" s="231"/>
      <c r="B284" s="232"/>
      <c r="C284" s="233" t="s">
        <v>136</v>
      </c>
      <c r="D284" s="245"/>
      <c r="E284" s="245"/>
      <c r="F284" s="234"/>
      <c r="G284" s="235"/>
      <c r="H284" s="236"/>
      <c r="I284" s="933"/>
    </row>
    <row r="285" spans="1:9" ht="13">
      <c r="A285" s="452"/>
      <c r="B285" s="453"/>
      <c r="C285" s="454"/>
      <c r="D285" s="455"/>
      <c r="E285" s="455"/>
      <c r="F285" s="456"/>
      <c r="G285" s="457"/>
      <c r="H285" s="458"/>
      <c r="I285" s="934"/>
    </row>
    <row r="286" spans="1:9" ht="13">
      <c r="A286" s="48">
        <v>1</v>
      </c>
      <c r="B286" s="50"/>
      <c r="C286" s="42" t="s">
        <v>31</v>
      </c>
      <c r="D286" s="42"/>
      <c r="E286" s="42"/>
      <c r="F286" s="51"/>
      <c r="G286" s="70"/>
      <c r="H286" s="41"/>
      <c r="I286" s="935"/>
    </row>
    <row r="287" spans="1:9" ht="48">
      <c r="A287" s="249"/>
      <c r="B287" s="250"/>
      <c r="C287" s="251" t="s">
        <v>64</v>
      </c>
      <c r="D287" s="251"/>
      <c r="E287" s="251"/>
      <c r="F287" s="252"/>
      <c r="G287" s="253"/>
      <c r="H287" s="254"/>
      <c r="I287" s="972"/>
    </row>
    <row r="288" spans="1:9" ht="12">
      <c r="A288" s="249"/>
      <c r="B288" s="250"/>
      <c r="C288" s="255"/>
      <c r="D288" s="255"/>
      <c r="E288" s="255"/>
      <c r="F288" s="252"/>
      <c r="G288" s="253"/>
      <c r="H288" s="254"/>
      <c r="I288" s="972"/>
    </row>
    <row r="289" spans="1:9" ht="13">
      <c r="A289" s="256">
        <f>$A$286</f>
        <v>1</v>
      </c>
      <c r="B289" s="316" t="s">
        <v>5</v>
      </c>
      <c r="C289" s="317" t="s">
        <v>137</v>
      </c>
      <c r="D289" s="255"/>
      <c r="E289" s="255"/>
      <c r="F289" s="252"/>
      <c r="G289" s="253"/>
      <c r="H289" s="254"/>
      <c r="I289" s="972"/>
    </row>
    <row r="290" spans="1:9" ht="69.75" customHeight="1">
      <c r="A290" s="249"/>
      <c r="B290" s="250"/>
      <c r="C290" s="318" t="s">
        <v>138</v>
      </c>
      <c r="D290" s="125"/>
      <c r="E290" s="125"/>
      <c r="F290" s="286"/>
      <c r="G290" s="82"/>
      <c r="H290" s="287"/>
      <c r="I290" s="981"/>
    </row>
    <row r="291" spans="1:9" ht="78.75" customHeight="1">
      <c r="A291" s="249"/>
      <c r="B291" s="250"/>
      <c r="C291" s="318" t="s">
        <v>139</v>
      </c>
      <c r="D291" s="289"/>
      <c r="E291" s="289"/>
      <c r="F291" s="286"/>
      <c r="G291" s="82"/>
      <c r="H291" s="287"/>
      <c r="I291" s="981"/>
    </row>
    <row r="292" spans="1:9" ht="24">
      <c r="A292" s="249"/>
      <c r="B292" s="250"/>
      <c r="C292" s="319" t="s">
        <v>140</v>
      </c>
      <c r="D292" s="171" t="s">
        <v>74</v>
      </c>
      <c r="E292" s="171" t="s">
        <v>74</v>
      </c>
      <c r="F292" s="227" t="s">
        <v>0</v>
      </c>
      <c r="G292" s="135">
        <v>1</v>
      </c>
      <c r="H292" s="320"/>
      <c r="I292" s="939">
        <f>G292*H292</f>
        <v>0</v>
      </c>
    </row>
    <row r="293" spans="1:9" ht="12">
      <c r="A293" s="249"/>
      <c r="B293" s="250"/>
      <c r="C293" s="255"/>
      <c r="D293" s="255"/>
      <c r="E293" s="255"/>
      <c r="F293" s="252"/>
      <c r="G293" s="253"/>
      <c r="H293" s="254"/>
      <c r="I293" s="972"/>
    </row>
    <row r="294" spans="1:9" ht="24">
      <c r="A294" s="256">
        <f>$A$286</f>
        <v>1</v>
      </c>
      <c r="B294" s="257" t="s">
        <v>6</v>
      </c>
      <c r="C294" s="321" t="s">
        <v>141</v>
      </c>
      <c r="D294" s="258"/>
      <c r="E294" s="258"/>
      <c r="F294" s="139"/>
      <c r="G294" s="264"/>
      <c r="H294" s="260"/>
      <c r="I294" s="982"/>
    </row>
    <row r="295" spans="1:9" ht="36">
      <c r="A295" s="256"/>
      <c r="B295" s="257"/>
      <c r="C295" s="218" t="s">
        <v>142</v>
      </c>
      <c r="D295" s="171" t="s">
        <v>74</v>
      </c>
      <c r="E295" s="171" t="s">
        <v>74</v>
      </c>
      <c r="F295" s="137" t="s">
        <v>0</v>
      </c>
      <c r="G295" s="138">
        <v>2</v>
      </c>
      <c r="H295" s="136"/>
      <c r="I295" s="974">
        <f>G295*H295</f>
        <v>0</v>
      </c>
    </row>
    <row r="296" spans="1:9" ht="12">
      <c r="A296" s="256"/>
      <c r="B296" s="257"/>
      <c r="C296" s="262"/>
      <c r="D296" s="263"/>
      <c r="E296" s="263"/>
      <c r="F296" s="139"/>
      <c r="G296" s="264"/>
      <c r="H296" s="260"/>
      <c r="I296" s="973"/>
    </row>
    <row r="297" spans="1:9" ht="12">
      <c r="A297" s="256">
        <f>$A$286</f>
        <v>1</v>
      </c>
      <c r="B297" s="257" t="s">
        <v>7</v>
      </c>
      <c r="C297" s="217" t="s">
        <v>104</v>
      </c>
      <c r="D297" s="263"/>
      <c r="E297" s="263"/>
      <c r="F297" s="82"/>
      <c r="G297" s="199"/>
      <c r="H297" s="260"/>
      <c r="I297" s="973"/>
    </row>
    <row r="298" spans="1:9" ht="24">
      <c r="A298" s="256"/>
      <c r="B298" s="257"/>
      <c r="C298" s="218" t="s">
        <v>105</v>
      </c>
      <c r="D298" s="171" t="s">
        <v>74</v>
      </c>
      <c r="E298" s="171" t="s">
        <v>74</v>
      </c>
      <c r="F298" s="137" t="s">
        <v>0</v>
      </c>
      <c r="G298" s="219">
        <v>1</v>
      </c>
      <c r="H298" s="136"/>
      <c r="I298" s="939">
        <f>G298*H298</f>
        <v>0</v>
      </c>
    </row>
    <row r="299" spans="1:9" ht="12">
      <c r="A299" s="256"/>
      <c r="B299" s="257"/>
      <c r="C299" s="265"/>
      <c r="D299" s="265"/>
      <c r="E299" s="265"/>
      <c r="F299" s="199"/>
      <c r="G299" s="199"/>
      <c r="H299" s="260"/>
      <c r="I299" s="973"/>
    </row>
    <row r="300" spans="1:9" ht="36">
      <c r="A300" s="256">
        <f>$A$286</f>
        <v>1</v>
      </c>
      <c r="B300" s="257" t="s">
        <v>8</v>
      </c>
      <c r="C300" s="142" t="s">
        <v>51</v>
      </c>
      <c r="D300" s="171" t="s">
        <v>74</v>
      </c>
      <c r="E300" s="171" t="s">
        <v>74</v>
      </c>
      <c r="F300" s="135" t="s">
        <v>0</v>
      </c>
      <c r="G300" s="141">
        <v>1</v>
      </c>
      <c r="H300" s="136"/>
      <c r="I300" s="974">
        <f>G300*H300</f>
        <v>0</v>
      </c>
    </row>
    <row r="301" spans="1:9" ht="12">
      <c r="A301" s="256"/>
      <c r="B301" s="257"/>
      <c r="C301" s="266"/>
      <c r="D301" s="266"/>
      <c r="E301" s="266"/>
      <c r="F301" s="267"/>
      <c r="G301" s="268"/>
      <c r="H301" s="269"/>
      <c r="I301" s="972"/>
    </row>
    <row r="302" spans="1:9" ht="14">
      <c r="A302" s="48">
        <f>A286</f>
        <v>1</v>
      </c>
      <c r="B302" s="270"/>
      <c r="C302" s="50" t="s">
        <v>32</v>
      </c>
      <c r="D302" s="50"/>
      <c r="E302" s="50"/>
      <c r="F302" s="51"/>
      <c r="G302" s="70"/>
      <c r="H302" s="83"/>
      <c r="I302" s="935">
        <f>SUM(I287:I301)</f>
        <v>0</v>
      </c>
    </row>
    <row r="304" spans="1:9" ht="14">
      <c r="A304" s="48">
        <v>2</v>
      </c>
      <c r="B304" s="50"/>
      <c r="C304" s="39" t="s">
        <v>29</v>
      </c>
      <c r="D304" s="51"/>
      <c r="E304" s="51"/>
      <c r="F304" s="51"/>
      <c r="G304" s="40"/>
      <c r="H304" s="41"/>
      <c r="I304" s="935"/>
    </row>
    <row r="305" spans="1:9" ht="12">
      <c r="A305" s="282"/>
      <c r="B305" s="283"/>
      <c r="C305" s="284"/>
      <c r="D305" s="222"/>
      <c r="E305" s="222"/>
      <c r="F305" s="223"/>
      <c r="G305" s="224"/>
      <c r="H305" s="225"/>
      <c r="I305" s="976"/>
    </row>
    <row r="306" spans="1:9" ht="24">
      <c r="A306" s="256">
        <f>$A$304</f>
        <v>2</v>
      </c>
      <c r="B306" s="285" t="s">
        <v>5</v>
      </c>
      <c r="C306" s="712" t="s">
        <v>106</v>
      </c>
      <c r="D306" s="713"/>
      <c r="E306" s="713"/>
      <c r="F306" s="762"/>
      <c r="G306" s="763"/>
      <c r="H306" s="764"/>
      <c r="I306" s="977"/>
    </row>
    <row r="307" spans="1:9" ht="12">
      <c r="A307" s="256"/>
      <c r="B307" s="285"/>
      <c r="C307" s="728" t="s">
        <v>65</v>
      </c>
      <c r="D307" s="713"/>
      <c r="E307" s="713"/>
      <c r="F307" s="762"/>
      <c r="G307" s="763"/>
      <c r="H307" s="764"/>
      <c r="I307" s="977"/>
    </row>
    <row r="308" spans="1:9" ht="12">
      <c r="A308" s="249"/>
      <c r="B308" s="288"/>
      <c r="C308" s="723" t="s">
        <v>143</v>
      </c>
      <c r="D308" s="765"/>
      <c r="E308" s="765"/>
      <c r="F308" s="762"/>
      <c r="G308" s="763"/>
      <c r="H308" s="764"/>
      <c r="I308" s="977"/>
    </row>
    <row r="309" spans="1:9" ht="12">
      <c r="A309" s="249"/>
      <c r="B309" s="288"/>
      <c r="C309" s="723" t="s">
        <v>144</v>
      </c>
      <c r="D309" s="765"/>
      <c r="E309" s="765"/>
      <c r="F309" s="762"/>
      <c r="G309" s="763"/>
      <c r="H309" s="764"/>
      <c r="I309" s="977"/>
    </row>
    <row r="310" spans="1:9" ht="12">
      <c r="A310" s="249"/>
      <c r="B310" s="288"/>
      <c r="C310" s="723" t="s">
        <v>145</v>
      </c>
      <c r="D310" s="765"/>
      <c r="E310" s="765"/>
      <c r="F310" s="762"/>
      <c r="G310" s="763"/>
      <c r="H310" s="764"/>
      <c r="I310" s="977"/>
    </row>
    <row r="311" spans="1:9" ht="12">
      <c r="A311" s="249"/>
      <c r="B311" s="288"/>
      <c r="C311" s="723" t="s">
        <v>102</v>
      </c>
      <c r="D311" s="765"/>
      <c r="E311" s="765"/>
      <c r="F311" s="762"/>
      <c r="G311" s="763"/>
      <c r="H311" s="764"/>
      <c r="I311" s="977"/>
    </row>
    <row r="312" spans="1:9" ht="48">
      <c r="A312" s="249"/>
      <c r="B312" s="288"/>
      <c r="C312" s="724" t="s">
        <v>80</v>
      </c>
      <c r="D312" s="725"/>
      <c r="E312" s="725"/>
      <c r="F312" s="762"/>
      <c r="G312" s="763"/>
      <c r="H312" s="764"/>
      <c r="I312" s="977"/>
    </row>
    <row r="313" spans="1:9" ht="24">
      <c r="A313" s="249"/>
      <c r="B313" s="288"/>
      <c r="C313" s="724" t="s">
        <v>81</v>
      </c>
      <c r="D313" s="725"/>
      <c r="E313" s="725"/>
      <c r="F313" s="762"/>
      <c r="G313" s="763"/>
      <c r="H313" s="764"/>
      <c r="I313" s="977"/>
    </row>
    <row r="314" spans="1:9" ht="12">
      <c r="A314" s="249"/>
      <c r="B314" s="288"/>
      <c r="C314" s="726" t="s">
        <v>69</v>
      </c>
      <c r="D314" s="727"/>
      <c r="E314" s="727"/>
      <c r="F314" s="762"/>
      <c r="G314" s="763"/>
      <c r="H314" s="764"/>
      <c r="I314" s="977"/>
    </row>
    <row r="315" spans="1:9" ht="72">
      <c r="A315" s="249"/>
      <c r="B315" s="288"/>
      <c r="C315" s="728" t="s">
        <v>52</v>
      </c>
      <c r="D315" s="713"/>
      <c r="E315" s="713"/>
      <c r="F315" s="762"/>
      <c r="G315" s="763"/>
      <c r="H315" s="764"/>
      <c r="I315" s="977"/>
    </row>
    <row r="316" spans="1:9" ht="60">
      <c r="A316" s="249"/>
      <c r="B316" s="288"/>
      <c r="C316" s="728" t="s">
        <v>126</v>
      </c>
      <c r="D316" s="713"/>
      <c r="E316" s="713"/>
      <c r="F316" s="762"/>
      <c r="G316" s="763"/>
      <c r="H316" s="764"/>
      <c r="I316" s="977"/>
    </row>
    <row r="317" spans="1:9" ht="36">
      <c r="A317" s="249"/>
      <c r="B317" s="288"/>
      <c r="C317" s="729" t="s">
        <v>112</v>
      </c>
      <c r="D317" s="730"/>
      <c r="E317" s="730"/>
      <c r="F317" s="731" t="s">
        <v>0</v>
      </c>
      <c r="G317" s="732">
        <v>1</v>
      </c>
      <c r="H317" s="733"/>
      <c r="I317" s="943">
        <f>G317*H317</f>
        <v>0</v>
      </c>
    </row>
    <row r="318" spans="1:9" ht="12">
      <c r="A318" s="249"/>
      <c r="B318" s="288"/>
      <c r="C318" s="120"/>
      <c r="D318" s="125"/>
      <c r="E318" s="125"/>
      <c r="F318" s="286"/>
      <c r="G318" s="292"/>
      <c r="H318" s="293"/>
      <c r="I318" s="978"/>
    </row>
    <row r="319" spans="1:9" ht="96">
      <c r="A319" s="256">
        <f>$A$304</f>
        <v>2</v>
      </c>
      <c r="B319" s="288" t="s">
        <v>6</v>
      </c>
      <c r="C319" s="791" t="s">
        <v>146</v>
      </c>
      <c r="D319" s="730"/>
      <c r="E319" s="730"/>
      <c r="F319" s="792" t="s">
        <v>0</v>
      </c>
      <c r="G319" s="732">
        <v>3</v>
      </c>
      <c r="H319" s="733"/>
      <c r="I319" s="943">
        <f>G319*H319</f>
        <v>0</v>
      </c>
    </row>
    <row r="320" spans="1:9" ht="12">
      <c r="A320" s="256"/>
      <c r="B320" s="288"/>
      <c r="C320" s="120"/>
      <c r="D320" s="125"/>
      <c r="E320" s="125"/>
      <c r="F320" s="286"/>
      <c r="G320" s="292"/>
      <c r="H320" s="293"/>
      <c r="I320" s="978"/>
    </row>
    <row r="321" spans="1:9" ht="108">
      <c r="A321" s="256">
        <f>$A$304</f>
        <v>2</v>
      </c>
      <c r="B321" s="288" t="s">
        <v>7</v>
      </c>
      <c r="C321" s="791" t="s">
        <v>147</v>
      </c>
      <c r="D321" s="792"/>
      <c r="E321" s="732"/>
      <c r="F321" s="733" t="s">
        <v>0</v>
      </c>
      <c r="G321" s="797">
        <v>4</v>
      </c>
      <c r="H321" s="733"/>
      <c r="I321" s="943">
        <f>G321*H321</f>
        <v>0</v>
      </c>
    </row>
    <row r="322" spans="1:9" ht="12">
      <c r="A322" s="256"/>
      <c r="B322" s="288"/>
      <c r="C322" s="112"/>
      <c r="D322" s="130"/>
      <c r="E322" s="130"/>
      <c r="F322" s="322"/>
      <c r="G322" s="292"/>
      <c r="H322" s="293"/>
      <c r="I322" s="978"/>
    </row>
    <row r="323" spans="1:9" ht="372">
      <c r="A323" s="256">
        <f>$A$304</f>
        <v>2</v>
      </c>
      <c r="B323" s="288" t="s">
        <v>8</v>
      </c>
      <c r="C323" s="734" t="s">
        <v>928</v>
      </c>
      <c r="D323" s="766"/>
      <c r="E323" s="766"/>
      <c r="F323" s="736"/>
      <c r="G323" s="737"/>
      <c r="H323" s="738"/>
      <c r="I323" s="945"/>
    </row>
    <row r="324" spans="1:9" ht="108">
      <c r="A324" s="256"/>
      <c r="B324" s="288"/>
      <c r="C324" s="739" t="s">
        <v>929</v>
      </c>
      <c r="D324" s="740"/>
      <c r="E324" s="740"/>
      <c r="F324" s="741" t="s">
        <v>0</v>
      </c>
      <c r="G324" s="742">
        <v>6</v>
      </c>
      <c r="H324" s="743"/>
      <c r="I324" s="946">
        <f>G324*H324</f>
        <v>0</v>
      </c>
    </row>
    <row r="325" spans="1:9" ht="12">
      <c r="A325" s="256"/>
      <c r="B325" s="288"/>
      <c r="C325" s="99"/>
      <c r="D325" s="130"/>
      <c r="E325" s="130"/>
      <c r="F325" s="146"/>
      <c r="G325" s="104"/>
      <c r="H325" s="101"/>
      <c r="I325" s="947"/>
    </row>
    <row r="326" spans="1:9" ht="34.5" customHeight="1">
      <c r="A326" s="256">
        <f>$A$304</f>
        <v>2</v>
      </c>
      <c r="B326" s="288" t="s">
        <v>9</v>
      </c>
      <c r="C326" s="102" t="s">
        <v>75</v>
      </c>
      <c r="D326" s="132" t="s">
        <v>71</v>
      </c>
      <c r="E326" s="132" t="s">
        <v>71</v>
      </c>
      <c r="F326" s="108" t="s">
        <v>0</v>
      </c>
      <c r="G326" s="109">
        <v>6</v>
      </c>
      <c r="H326" s="110"/>
      <c r="I326" s="948">
        <f>G326*H326</f>
        <v>0</v>
      </c>
    </row>
    <row r="327" spans="1:9" ht="12">
      <c r="A327" s="256"/>
      <c r="B327" s="288"/>
      <c r="C327" s="296"/>
      <c r="D327" s="297"/>
      <c r="E327" s="297"/>
      <c r="F327" s="104"/>
      <c r="G327" s="104"/>
      <c r="H327" s="101"/>
      <c r="I327" s="947"/>
    </row>
    <row r="328" spans="1:9" ht="361">
      <c r="A328" s="256">
        <f>$A$304</f>
        <v>2</v>
      </c>
      <c r="B328" s="288" t="s">
        <v>10</v>
      </c>
      <c r="C328" s="767" t="s">
        <v>337</v>
      </c>
      <c r="D328" s="793"/>
      <c r="E328" s="793"/>
      <c r="F328" s="794"/>
      <c r="G328" s="795"/>
      <c r="H328" s="796"/>
      <c r="I328" s="979"/>
    </row>
    <row r="329" spans="1:9" ht="96">
      <c r="A329" s="256"/>
      <c r="B329" s="288"/>
      <c r="C329" s="739" t="s">
        <v>338</v>
      </c>
      <c r="D329" s="740"/>
      <c r="E329" s="740"/>
      <c r="F329" s="776" t="s">
        <v>0</v>
      </c>
      <c r="G329" s="777">
        <v>1</v>
      </c>
      <c r="H329" s="778"/>
      <c r="I329" s="951">
        <f>G329*H329</f>
        <v>0</v>
      </c>
    </row>
    <row r="330" spans="1:9" ht="12">
      <c r="A330" s="256"/>
      <c r="B330" s="288"/>
      <c r="C330" s="296"/>
      <c r="D330" s="297"/>
      <c r="E330" s="297"/>
      <c r="F330" s="104"/>
      <c r="G330" s="104"/>
      <c r="H330" s="101"/>
      <c r="I330" s="947"/>
    </row>
    <row r="331" spans="1:9" ht="46.5" customHeight="1">
      <c r="A331" s="256">
        <f>$A$304</f>
        <v>2</v>
      </c>
      <c r="B331" s="288" t="s">
        <v>20</v>
      </c>
      <c r="C331" s="121" t="s">
        <v>76</v>
      </c>
      <c r="D331" s="133" t="s">
        <v>71</v>
      </c>
      <c r="E331" s="133" t="s">
        <v>71</v>
      </c>
      <c r="F331" s="122" t="s">
        <v>0</v>
      </c>
      <c r="G331" s="123">
        <v>6</v>
      </c>
      <c r="H331" s="124"/>
      <c r="I331" s="952">
        <f>G331*H331</f>
        <v>0</v>
      </c>
    </row>
    <row r="332" spans="1:9" ht="12">
      <c r="A332" s="256"/>
      <c r="B332" s="288"/>
      <c r="C332" s="296"/>
      <c r="D332" s="297"/>
      <c r="E332" s="297"/>
      <c r="F332" s="104"/>
      <c r="G332" s="104"/>
      <c r="H332" s="101"/>
      <c r="I332" s="947"/>
    </row>
    <row r="333" spans="1:9" ht="35.25" customHeight="1">
      <c r="A333" s="256">
        <f>$A$304</f>
        <v>2</v>
      </c>
      <c r="B333" s="288" t="s">
        <v>21</v>
      </c>
      <c r="C333" s="779" t="s">
        <v>77</v>
      </c>
      <c r="D333" s="780"/>
      <c r="E333" s="780"/>
      <c r="F333" s="781" t="s">
        <v>0</v>
      </c>
      <c r="G333" s="782">
        <v>6</v>
      </c>
      <c r="H333" s="783"/>
      <c r="I333" s="953">
        <f>G333*H333</f>
        <v>0</v>
      </c>
    </row>
    <row r="334" spans="1:9" ht="12">
      <c r="A334" s="256"/>
      <c r="B334" s="288"/>
      <c r="C334" s="99"/>
      <c r="D334" s="130"/>
      <c r="E334" s="130"/>
      <c r="F334" s="146"/>
      <c r="G334" s="104"/>
      <c r="H334" s="101"/>
      <c r="I334" s="947"/>
    </row>
    <row r="335" spans="1:9" ht="57.75" customHeight="1">
      <c r="A335" s="256">
        <f>$A$304</f>
        <v>2</v>
      </c>
      <c r="B335" s="288" t="s">
        <v>18</v>
      </c>
      <c r="C335" s="121" t="s">
        <v>78</v>
      </c>
      <c r="D335" s="133" t="s">
        <v>71</v>
      </c>
      <c r="E335" s="133" t="s">
        <v>71</v>
      </c>
      <c r="F335" s="122" t="s">
        <v>0</v>
      </c>
      <c r="G335" s="123">
        <v>1</v>
      </c>
      <c r="H335" s="124"/>
      <c r="I335" s="952">
        <f>G335*H335</f>
        <v>0</v>
      </c>
    </row>
    <row r="336" spans="1:9" ht="12">
      <c r="A336" s="256"/>
      <c r="B336" s="257"/>
      <c r="C336" s="112"/>
      <c r="D336" s="309"/>
      <c r="E336" s="309"/>
      <c r="F336" s="146"/>
      <c r="G336" s="292"/>
      <c r="H336" s="304"/>
      <c r="I336" s="978"/>
    </row>
    <row r="337" spans="1:9" ht="24">
      <c r="A337" s="256">
        <f>$A$304</f>
        <v>2</v>
      </c>
      <c r="B337" s="257" t="s">
        <v>23</v>
      </c>
      <c r="C337" s="295" t="s">
        <v>148</v>
      </c>
      <c r="D337" s="133" t="s">
        <v>71</v>
      </c>
      <c r="E337" s="133" t="s">
        <v>71</v>
      </c>
      <c r="F337" s="143" t="s">
        <v>22</v>
      </c>
      <c r="G337" s="228">
        <v>110</v>
      </c>
      <c r="H337" s="323"/>
      <c r="I337" s="939">
        <f>G337*H337</f>
        <v>0</v>
      </c>
    </row>
    <row r="338" spans="1:9" ht="12">
      <c r="A338" s="249"/>
      <c r="B338" s="257"/>
      <c r="C338" s="99"/>
      <c r="D338" s="130"/>
      <c r="E338" s="130"/>
      <c r="F338" s="146"/>
      <c r="G338" s="104"/>
      <c r="H338" s="304"/>
      <c r="I338" s="980"/>
    </row>
    <row r="339" spans="1:9" ht="57.75" customHeight="1">
      <c r="A339" s="256">
        <f>$A$304</f>
        <v>2</v>
      </c>
      <c r="B339" s="285" t="s">
        <v>24</v>
      </c>
      <c r="C339" s="121" t="s">
        <v>82</v>
      </c>
      <c r="D339" s="133" t="s">
        <v>71</v>
      </c>
      <c r="E339" s="133" t="s">
        <v>71</v>
      </c>
      <c r="F339" s="143" t="s">
        <v>22</v>
      </c>
      <c r="G339" s="114">
        <v>180</v>
      </c>
      <c r="H339" s="229"/>
      <c r="I339" s="939">
        <f>G339*H339</f>
        <v>0</v>
      </c>
    </row>
    <row r="340" spans="1:9" ht="12">
      <c r="A340" s="256"/>
      <c r="B340" s="285"/>
      <c r="C340" s="112"/>
      <c r="D340" s="130"/>
      <c r="E340" s="130"/>
      <c r="F340" s="146"/>
      <c r="G340" s="292"/>
      <c r="H340" s="293"/>
      <c r="I340" s="978"/>
    </row>
    <row r="341" spans="1:9" ht="12">
      <c r="A341" s="256">
        <f>$A$304</f>
        <v>2</v>
      </c>
      <c r="B341" s="285" t="s">
        <v>129</v>
      </c>
      <c r="C341" s="302" t="s">
        <v>25</v>
      </c>
      <c r="D341" s="133" t="s">
        <v>71</v>
      </c>
      <c r="E341" s="133" t="s">
        <v>71</v>
      </c>
      <c r="F341" s="143" t="s">
        <v>22</v>
      </c>
      <c r="G341" s="114">
        <f>SUM(G337:G339)</f>
        <v>290</v>
      </c>
      <c r="H341" s="229"/>
      <c r="I341" s="939">
        <f>G341*H341</f>
        <v>0</v>
      </c>
    </row>
    <row r="342" spans="1:9" ht="12">
      <c r="A342" s="256"/>
      <c r="B342" s="285"/>
      <c r="C342" s="99"/>
      <c r="D342" s="130"/>
      <c r="E342" s="130"/>
      <c r="F342" s="146"/>
      <c r="G342" s="303"/>
      <c r="H342" s="294"/>
      <c r="I342" s="978"/>
    </row>
    <row r="343" spans="1:9" ht="36">
      <c r="A343" s="256">
        <f>$A$304</f>
        <v>2</v>
      </c>
      <c r="B343" s="285" t="s">
        <v>130</v>
      </c>
      <c r="C343" s="112" t="s">
        <v>107</v>
      </c>
      <c r="D343" s="130"/>
      <c r="E343" s="130"/>
      <c r="F343" s="146"/>
      <c r="G343" s="100"/>
      <c r="H343" s="304"/>
      <c r="I343" s="980"/>
    </row>
    <row r="344" spans="1:9" ht="12">
      <c r="A344" s="256"/>
      <c r="B344" s="285"/>
      <c r="C344" s="112" t="s">
        <v>26</v>
      </c>
      <c r="D344" s="130"/>
      <c r="E344" s="130"/>
      <c r="F344" s="146"/>
      <c r="G344" s="100"/>
      <c r="H344" s="304"/>
      <c r="I344" s="980"/>
    </row>
    <row r="345" spans="1:9" ht="24">
      <c r="A345" s="256"/>
      <c r="B345" s="285"/>
      <c r="C345" s="112" t="s">
        <v>49</v>
      </c>
      <c r="D345" s="130"/>
      <c r="E345" s="130"/>
      <c r="F345" s="146"/>
      <c r="G345" s="100"/>
      <c r="H345" s="304"/>
      <c r="I345" s="980"/>
    </row>
    <row r="346" spans="1:9" ht="12">
      <c r="A346" s="256"/>
      <c r="B346" s="285"/>
      <c r="C346" s="112" t="s">
        <v>27</v>
      </c>
      <c r="D346" s="130"/>
      <c r="E346" s="130"/>
      <c r="F346" s="146"/>
      <c r="G346" s="100"/>
      <c r="H346" s="304"/>
      <c r="I346" s="980"/>
    </row>
    <row r="347" spans="1:9" ht="24">
      <c r="A347" s="256"/>
      <c r="B347" s="285"/>
      <c r="C347" s="112" t="s">
        <v>28</v>
      </c>
      <c r="D347" s="130"/>
      <c r="E347" s="130"/>
      <c r="F347" s="146"/>
      <c r="G347" s="100"/>
      <c r="H347" s="304"/>
      <c r="I347" s="980"/>
    </row>
    <row r="348" spans="1:9" ht="24">
      <c r="A348" s="256"/>
      <c r="B348" s="285"/>
      <c r="C348" s="112" t="s">
        <v>79</v>
      </c>
      <c r="D348" s="130"/>
      <c r="E348" s="130"/>
      <c r="F348" s="146"/>
      <c r="G348" s="100"/>
      <c r="H348" s="304"/>
      <c r="I348" s="980"/>
    </row>
    <row r="349" spans="1:9" ht="12" customHeight="1">
      <c r="A349" s="256"/>
      <c r="B349" s="285"/>
      <c r="C349" s="112" t="s">
        <v>53</v>
      </c>
      <c r="D349" s="130"/>
      <c r="E349" s="130"/>
      <c r="F349" s="146"/>
      <c r="G349" s="100"/>
      <c r="H349" s="304"/>
      <c r="I349" s="980"/>
    </row>
    <row r="350" spans="1:9" ht="24">
      <c r="A350" s="256"/>
      <c r="B350" s="285"/>
      <c r="C350" s="295" t="s">
        <v>108</v>
      </c>
      <c r="D350" s="133" t="s">
        <v>71</v>
      </c>
      <c r="E350" s="133" t="s">
        <v>71</v>
      </c>
      <c r="F350" s="143" t="s">
        <v>0</v>
      </c>
      <c r="G350" s="228">
        <v>1</v>
      </c>
      <c r="H350" s="229"/>
      <c r="I350" s="939">
        <f>G350*H350</f>
        <v>0</v>
      </c>
    </row>
    <row r="351" spans="1:9" ht="12">
      <c r="A351" s="305"/>
      <c r="B351" s="306"/>
      <c r="C351" s="99"/>
      <c r="D351" s="130"/>
      <c r="E351" s="130"/>
      <c r="F351" s="146"/>
      <c r="G351" s="100"/>
      <c r="H351" s="304"/>
      <c r="I351" s="980"/>
    </row>
    <row r="352" spans="1:9" ht="72">
      <c r="A352" s="256">
        <f>$A$304</f>
        <v>2</v>
      </c>
      <c r="B352" s="285" t="s">
        <v>131</v>
      </c>
      <c r="C352" s="112" t="s">
        <v>109</v>
      </c>
      <c r="D352" s="130"/>
      <c r="E352" s="130"/>
      <c r="F352" s="146"/>
      <c r="G352" s="100"/>
      <c r="H352" s="304"/>
      <c r="I352" s="980"/>
    </row>
    <row r="353" spans="1:9" ht="12">
      <c r="A353" s="305"/>
      <c r="B353" s="306"/>
      <c r="C353" s="99" t="s">
        <v>26</v>
      </c>
      <c r="D353" s="130"/>
      <c r="E353" s="130"/>
      <c r="F353" s="146"/>
      <c r="G353" s="100"/>
      <c r="H353" s="304"/>
      <c r="I353" s="980"/>
    </row>
    <row r="354" spans="1:9" ht="24">
      <c r="A354" s="307"/>
      <c r="B354" s="308"/>
      <c r="C354" s="99" t="s">
        <v>49</v>
      </c>
      <c r="D354" s="130"/>
      <c r="E354" s="130"/>
      <c r="F354" s="146"/>
      <c r="G354" s="100"/>
      <c r="H354" s="304"/>
      <c r="I354" s="980"/>
    </row>
    <row r="355" spans="1:9" ht="12">
      <c r="A355" s="307"/>
      <c r="B355" s="308"/>
      <c r="C355" s="99" t="s">
        <v>27</v>
      </c>
      <c r="D355" s="130"/>
      <c r="E355" s="130"/>
      <c r="F355" s="146"/>
      <c r="G355" s="100"/>
      <c r="H355" s="304"/>
      <c r="I355" s="980"/>
    </row>
    <row r="356" spans="1:9" ht="24">
      <c r="A356" s="305"/>
      <c r="B356" s="306"/>
      <c r="C356" s="99" t="s">
        <v>28</v>
      </c>
      <c r="D356" s="130"/>
      <c r="E356" s="130"/>
      <c r="F356" s="146"/>
      <c r="G356" s="100"/>
      <c r="H356" s="304"/>
      <c r="I356" s="980"/>
    </row>
    <row r="357" spans="1:9" ht="24">
      <c r="A357" s="305"/>
      <c r="B357" s="306"/>
      <c r="C357" s="99" t="s">
        <v>79</v>
      </c>
      <c r="D357" s="130"/>
      <c r="E357" s="130"/>
      <c r="F357" s="146"/>
      <c r="G357" s="100"/>
      <c r="H357" s="304"/>
      <c r="I357" s="980"/>
    </row>
    <row r="358" spans="1:9" ht="11.25" customHeight="1">
      <c r="A358" s="305"/>
      <c r="B358" s="306"/>
      <c r="C358" s="112" t="s">
        <v>53</v>
      </c>
      <c r="D358" s="130"/>
      <c r="E358" s="130"/>
      <c r="F358" s="146"/>
      <c r="G358" s="100"/>
      <c r="H358" s="304"/>
      <c r="I358" s="980"/>
    </row>
    <row r="359" spans="1:9" ht="48">
      <c r="A359" s="305"/>
      <c r="B359" s="306"/>
      <c r="C359" s="112" t="s">
        <v>45</v>
      </c>
      <c r="D359" s="130"/>
      <c r="E359" s="130"/>
      <c r="F359" s="146"/>
      <c r="G359" s="100"/>
      <c r="H359" s="304"/>
      <c r="I359" s="980"/>
    </row>
    <row r="360" spans="1:9" ht="24">
      <c r="A360" s="305"/>
      <c r="B360" s="306"/>
      <c r="C360" s="302" t="s">
        <v>108</v>
      </c>
      <c r="D360" s="133" t="s">
        <v>71</v>
      </c>
      <c r="E360" s="133" t="s">
        <v>71</v>
      </c>
      <c r="F360" s="143" t="s">
        <v>0</v>
      </c>
      <c r="G360" s="228">
        <v>1</v>
      </c>
      <c r="H360" s="229"/>
      <c r="I360" s="939">
        <f>G360*H360</f>
        <v>0</v>
      </c>
    </row>
    <row r="361" spans="1:9" ht="12">
      <c r="A361" s="305"/>
      <c r="B361" s="306"/>
      <c r="C361" s="99"/>
      <c r="D361" s="130"/>
      <c r="E361" s="130"/>
      <c r="F361" s="146"/>
      <c r="G361" s="303"/>
      <c r="H361" s="304"/>
      <c r="I361" s="980"/>
    </row>
    <row r="362" spans="1:9" ht="24">
      <c r="A362" s="256">
        <f>$A$304</f>
        <v>2</v>
      </c>
      <c r="B362" s="285" t="s">
        <v>133</v>
      </c>
      <c r="C362" s="310" t="s">
        <v>132</v>
      </c>
      <c r="D362" s="133" t="s">
        <v>71</v>
      </c>
      <c r="E362" s="133" t="s">
        <v>71</v>
      </c>
      <c r="F362" s="143" t="s">
        <v>0</v>
      </c>
      <c r="G362" s="228">
        <v>1</v>
      </c>
      <c r="H362" s="229"/>
      <c r="I362" s="939">
        <f>G362*H362</f>
        <v>0</v>
      </c>
    </row>
    <row r="363" spans="1:9" ht="12">
      <c r="A363" s="256"/>
      <c r="B363" s="285"/>
      <c r="C363" s="311"/>
      <c r="D363" s="130"/>
      <c r="E363" s="130"/>
      <c r="F363" s="146"/>
      <c r="G363" s="292"/>
      <c r="H363" s="293"/>
      <c r="I363" s="978"/>
    </row>
    <row r="364" spans="1:9" ht="60">
      <c r="A364" s="256">
        <f>$A$304</f>
        <v>2</v>
      </c>
      <c r="B364" s="285" t="s">
        <v>149</v>
      </c>
      <c r="C364" s="312" t="s">
        <v>336</v>
      </c>
      <c r="D364" s="133" t="s">
        <v>71</v>
      </c>
      <c r="E364" s="133" t="s">
        <v>71</v>
      </c>
      <c r="F364" s="143" t="s">
        <v>0</v>
      </c>
      <c r="G364" s="228">
        <v>1</v>
      </c>
      <c r="H364" s="229"/>
      <c r="I364" s="939">
        <f>G364*H364</f>
        <v>0</v>
      </c>
    </row>
    <row r="365" spans="1:9" ht="12">
      <c r="A365" s="307"/>
      <c r="B365" s="308"/>
      <c r="C365" s="324"/>
      <c r="D365" s="325"/>
      <c r="E365" s="325"/>
      <c r="F365" s="326"/>
      <c r="G365" s="327"/>
      <c r="H365" s="328"/>
      <c r="I365" s="983"/>
    </row>
    <row r="366" spans="1:9" ht="28">
      <c r="A366" s="48">
        <f>A304</f>
        <v>2</v>
      </c>
      <c r="B366" s="270"/>
      <c r="C366" s="50" t="s">
        <v>30</v>
      </c>
      <c r="D366" s="51"/>
      <c r="E366" s="51"/>
      <c r="F366" s="51"/>
      <c r="G366" s="40"/>
      <c r="H366" s="52"/>
      <c r="I366" s="935">
        <f>SUM(I305:I365)</f>
        <v>0</v>
      </c>
    </row>
    <row r="368" spans="1:9" ht="28">
      <c r="A368" s="48">
        <v>3</v>
      </c>
      <c r="B368" s="50"/>
      <c r="C368" s="39" t="s">
        <v>83</v>
      </c>
      <c r="D368" s="51"/>
      <c r="E368" s="51"/>
      <c r="F368" s="51"/>
      <c r="G368" s="40"/>
      <c r="H368" s="41"/>
      <c r="I368" s="935"/>
    </row>
    <row r="369" spans="1:9" ht="12">
      <c r="A369" s="282"/>
      <c r="B369" s="283"/>
      <c r="C369" s="284"/>
      <c r="D369" s="222"/>
      <c r="E369" s="222"/>
      <c r="F369" s="223"/>
      <c r="G369" s="224"/>
      <c r="H369" s="225"/>
      <c r="I369" s="976"/>
    </row>
    <row r="370" spans="1:9" ht="72">
      <c r="A370" s="256">
        <f>$A$368</f>
        <v>3</v>
      </c>
      <c r="B370" s="329" t="s">
        <v>5</v>
      </c>
      <c r="C370" s="784" t="s">
        <v>110</v>
      </c>
      <c r="D370" s="785"/>
      <c r="E370" s="785"/>
      <c r="F370" s="786"/>
      <c r="G370" s="787"/>
      <c r="H370" s="788"/>
      <c r="I370" s="958"/>
    </row>
    <row r="371" spans="1:9" ht="12">
      <c r="A371" s="282"/>
      <c r="B371" s="283"/>
      <c r="C371" s="789" t="s">
        <v>111</v>
      </c>
      <c r="D371" s="790"/>
      <c r="E371" s="790"/>
      <c r="F371" s="731" t="s">
        <v>0</v>
      </c>
      <c r="G371" s="732">
        <v>1</v>
      </c>
      <c r="H371" s="733"/>
      <c r="I371" s="943">
        <f>G371*H371</f>
        <v>0</v>
      </c>
    </row>
    <row r="372" spans="1:9" ht="12">
      <c r="A372" s="282"/>
      <c r="B372" s="283"/>
      <c r="C372" s="284"/>
      <c r="D372" s="222"/>
      <c r="E372" s="222"/>
      <c r="F372" s="223"/>
      <c r="G372" s="224"/>
      <c r="H372" s="225"/>
      <c r="I372" s="976"/>
    </row>
    <row r="373" spans="1:9" ht="34.5" customHeight="1">
      <c r="A373" s="256">
        <f>$A$368</f>
        <v>3</v>
      </c>
      <c r="B373" s="329" t="s">
        <v>6</v>
      </c>
      <c r="C373" s="330" t="s">
        <v>84</v>
      </c>
      <c r="D373" s="289"/>
      <c r="E373" s="289"/>
      <c r="F373" s="286"/>
      <c r="G373" s="82"/>
      <c r="H373" s="287"/>
      <c r="I373" s="981"/>
    </row>
    <row r="374" spans="1:9" ht="12">
      <c r="A374" s="282"/>
      <c r="B374" s="329"/>
      <c r="C374" s="330" t="s">
        <v>85</v>
      </c>
      <c r="D374" s="289"/>
      <c r="E374" s="289"/>
      <c r="F374" s="286"/>
      <c r="G374" s="82"/>
      <c r="H374" s="287"/>
      <c r="I374" s="981"/>
    </row>
    <row r="375" spans="1:9" ht="12">
      <c r="A375" s="282"/>
      <c r="B375" s="329"/>
      <c r="C375" s="331" t="s">
        <v>86</v>
      </c>
      <c r="D375" s="127"/>
      <c r="E375" s="127"/>
      <c r="F375" s="286"/>
      <c r="G375" s="82"/>
      <c r="H375" s="287"/>
      <c r="I375" s="981"/>
    </row>
    <row r="376" spans="1:9" ht="12">
      <c r="A376" s="282"/>
      <c r="B376" s="329"/>
      <c r="C376" s="331" t="s">
        <v>87</v>
      </c>
      <c r="D376" s="128"/>
      <c r="E376" s="128"/>
      <c r="F376" s="286"/>
      <c r="G376" s="82"/>
      <c r="H376" s="287"/>
      <c r="I376" s="981"/>
    </row>
    <row r="377" spans="1:9" ht="12">
      <c r="A377" s="282"/>
      <c r="B377" s="329"/>
      <c r="C377" s="331" t="s">
        <v>88</v>
      </c>
      <c r="D377" s="128"/>
      <c r="E377" s="128"/>
      <c r="F377" s="286"/>
      <c r="G377" s="82"/>
      <c r="H377" s="287"/>
      <c r="I377" s="981"/>
    </row>
    <row r="378" spans="1:9" ht="24">
      <c r="A378" s="282"/>
      <c r="B378" s="329"/>
      <c r="C378" s="331" t="s">
        <v>89</v>
      </c>
      <c r="D378" s="125"/>
      <c r="E378" s="125"/>
      <c r="F378" s="286"/>
      <c r="G378" s="82"/>
      <c r="H378" s="287"/>
      <c r="I378" s="981"/>
    </row>
    <row r="379" spans="1:9" ht="36">
      <c r="A379" s="282"/>
      <c r="B379" s="329"/>
      <c r="C379" s="332" t="s">
        <v>90</v>
      </c>
      <c r="D379" s="125"/>
      <c r="E379" s="125"/>
      <c r="F379" s="286"/>
      <c r="G379" s="82"/>
      <c r="H379" s="287"/>
      <c r="I379" s="981"/>
    </row>
    <row r="380" spans="1:9" ht="24">
      <c r="A380" s="282"/>
      <c r="B380" s="329"/>
      <c r="C380" s="331" t="s">
        <v>91</v>
      </c>
      <c r="D380" s="125"/>
      <c r="E380" s="125"/>
      <c r="F380" s="286"/>
      <c r="G380" s="292"/>
      <c r="H380" s="293"/>
      <c r="I380" s="978"/>
    </row>
    <row r="381" spans="1:9" ht="21.75" customHeight="1">
      <c r="A381" s="282"/>
      <c r="B381" s="329"/>
      <c r="C381" s="332" t="s">
        <v>92</v>
      </c>
      <c r="D381" s="125"/>
      <c r="E381" s="125"/>
      <c r="F381" s="286"/>
      <c r="G381" s="292"/>
      <c r="H381" s="293"/>
      <c r="I381" s="978"/>
    </row>
    <row r="382" spans="1:9" ht="12">
      <c r="A382" s="282"/>
      <c r="B382" s="329"/>
      <c r="C382" s="332" t="s">
        <v>93</v>
      </c>
      <c r="D382" s="125"/>
      <c r="E382" s="125"/>
      <c r="F382" s="286"/>
      <c r="G382" s="292"/>
      <c r="H382" s="293"/>
      <c r="I382" s="978"/>
    </row>
    <row r="383" spans="1:9" ht="12">
      <c r="A383" s="282"/>
      <c r="B383" s="329"/>
      <c r="C383" s="331" t="s">
        <v>94</v>
      </c>
      <c r="D383" s="125"/>
      <c r="E383" s="125"/>
      <c r="F383" s="286"/>
      <c r="G383" s="292"/>
      <c r="H383" s="293"/>
      <c r="I383" s="978"/>
    </row>
    <row r="384" spans="1:9" ht="12">
      <c r="A384" s="282"/>
      <c r="B384" s="329"/>
      <c r="C384" s="331" t="s">
        <v>95</v>
      </c>
      <c r="D384" s="125"/>
      <c r="E384" s="125"/>
      <c r="F384" s="286"/>
      <c r="G384" s="292"/>
      <c r="H384" s="293"/>
      <c r="I384" s="978"/>
    </row>
    <row r="385" spans="1:9" ht="24">
      <c r="A385" s="282"/>
      <c r="B385" s="329"/>
      <c r="C385" s="331" t="s">
        <v>96</v>
      </c>
      <c r="D385" s="125"/>
      <c r="E385" s="125"/>
      <c r="F385" s="286"/>
      <c r="G385" s="292"/>
      <c r="H385" s="293"/>
      <c r="I385" s="978"/>
    </row>
    <row r="386" spans="1:9" ht="24">
      <c r="A386" s="282"/>
      <c r="B386" s="329"/>
      <c r="C386" s="330" t="s">
        <v>97</v>
      </c>
      <c r="D386" s="125"/>
      <c r="E386" s="125"/>
      <c r="F386" s="286"/>
      <c r="G386" s="292"/>
      <c r="H386" s="293"/>
      <c r="I386" s="978"/>
    </row>
    <row r="387" spans="1:9" ht="12">
      <c r="A387" s="282"/>
      <c r="B387" s="329"/>
      <c r="C387" s="333" t="s">
        <v>98</v>
      </c>
      <c r="D387" s="132" t="s">
        <v>71</v>
      </c>
      <c r="E387" s="132" t="s">
        <v>71</v>
      </c>
      <c r="F387" s="227" t="s">
        <v>22</v>
      </c>
      <c r="G387" s="228">
        <v>15</v>
      </c>
      <c r="H387" s="229"/>
      <c r="I387" s="939">
        <f>G387*H387</f>
        <v>0</v>
      </c>
    </row>
    <row r="388" spans="1:9" ht="12">
      <c r="A388" s="282"/>
      <c r="B388" s="329"/>
      <c r="C388" s="330"/>
      <c r="D388" s="125"/>
      <c r="E388" s="125"/>
      <c r="F388" s="286"/>
      <c r="G388" s="292"/>
      <c r="H388" s="293"/>
      <c r="I388" s="978"/>
    </row>
    <row r="389" spans="1:9" ht="48">
      <c r="A389" s="256">
        <f>$A$368</f>
        <v>3</v>
      </c>
      <c r="B389" s="329" t="s">
        <v>7</v>
      </c>
      <c r="C389" s="333" t="s">
        <v>99</v>
      </c>
      <c r="D389" s="132" t="s">
        <v>71</v>
      </c>
      <c r="E389" s="132" t="s">
        <v>71</v>
      </c>
      <c r="F389" s="227" t="s">
        <v>22</v>
      </c>
      <c r="G389" s="228">
        <v>30</v>
      </c>
      <c r="H389" s="229"/>
      <c r="I389" s="939">
        <f>G389*H389</f>
        <v>0</v>
      </c>
    </row>
    <row r="390" spans="1:9" ht="12">
      <c r="A390" s="282"/>
      <c r="B390" s="329"/>
      <c r="C390" s="330"/>
      <c r="D390" s="125"/>
      <c r="E390" s="125"/>
      <c r="F390" s="286"/>
      <c r="G390" s="292"/>
      <c r="H390" s="293"/>
      <c r="I390" s="978"/>
    </row>
    <row r="391" spans="1:9" ht="24">
      <c r="A391" s="256">
        <f>$A$368</f>
        <v>3</v>
      </c>
      <c r="B391" s="329" t="s">
        <v>8</v>
      </c>
      <c r="C391" s="333" t="s">
        <v>100</v>
      </c>
      <c r="D391" s="132" t="s">
        <v>71</v>
      </c>
      <c r="E391" s="132" t="s">
        <v>71</v>
      </c>
      <c r="F391" s="227" t="s">
        <v>22</v>
      </c>
      <c r="G391" s="228">
        <v>15</v>
      </c>
      <c r="H391" s="229"/>
      <c r="I391" s="939">
        <f>G391*H391</f>
        <v>0</v>
      </c>
    </row>
    <row r="392" spans="1:9" ht="12">
      <c r="A392" s="282"/>
      <c r="B392" s="329"/>
      <c r="C392" s="334"/>
      <c r="D392" s="298"/>
      <c r="E392" s="298"/>
      <c r="F392" s="314"/>
      <c r="G392" s="313"/>
      <c r="H392" s="315"/>
      <c r="I392" s="978"/>
    </row>
    <row r="393" spans="1:9" ht="28">
      <c r="A393" s="48">
        <f>A368</f>
        <v>3</v>
      </c>
      <c r="B393" s="270"/>
      <c r="C393" s="50" t="s">
        <v>101</v>
      </c>
      <c r="D393" s="51"/>
      <c r="E393" s="51"/>
      <c r="F393" s="51"/>
      <c r="G393" s="40"/>
      <c r="H393" s="52"/>
      <c r="I393" s="935">
        <f>SUM(I369:I392)</f>
        <v>0</v>
      </c>
    </row>
    <row r="395" spans="1:9" ht="28">
      <c r="A395" s="58">
        <v>4</v>
      </c>
      <c r="B395" s="32"/>
      <c r="C395" s="60" t="s">
        <v>54</v>
      </c>
      <c r="D395" s="57"/>
      <c r="E395" s="57"/>
      <c r="F395" s="57"/>
      <c r="G395" s="189"/>
      <c r="H395" s="59"/>
      <c r="I395" s="956"/>
    </row>
    <row r="397" spans="1:9" ht="60">
      <c r="A397" s="65">
        <f>$A$395</f>
        <v>4</v>
      </c>
      <c r="B397" s="188" t="s">
        <v>5</v>
      </c>
      <c r="C397" s="160" t="s">
        <v>55</v>
      </c>
      <c r="D397" s="132" t="s">
        <v>71</v>
      </c>
      <c r="E397" s="132" t="s">
        <v>71</v>
      </c>
      <c r="F397" s="137" t="s">
        <v>0</v>
      </c>
      <c r="G397" s="138">
        <v>1</v>
      </c>
      <c r="H397" s="187"/>
      <c r="I397" s="962">
        <f>G397*H397</f>
        <v>0</v>
      </c>
    </row>
    <row r="398" spans="1:9" ht="12">
      <c r="A398" s="68"/>
      <c r="B398" s="190"/>
      <c r="C398" s="92"/>
      <c r="D398" s="248"/>
      <c r="E398" s="248"/>
      <c r="F398" s="152"/>
      <c r="G398" s="153"/>
      <c r="H398" s="154"/>
      <c r="I398" s="963"/>
    </row>
    <row r="399" spans="1:9" ht="24">
      <c r="A399" s="65">
        <f>$A$395</f>
        <v>4</v>
      </c>
      <c r="B399" s="188" t="s">
        <v>6</v>
      </c>
      <c r="C399" s="155" t="s">
        <v>56</v>
      </c>
      <c r="D399" s="132" t="s">
        <v>71</v>
      </c>
      <c r="E399" s="132" t="s">
        <v>71</v>
      </c>
      <c r="F399" s="137" t="s">
        <v>0</v>
      </c>
      <c r="G399" s="138">
        <v>1</v>
      </c>
      <c r="H399" s="151"/>
      <c r="I399" s="964">
        <f>G399*H399</f>
        <v>0</v>
      </c>
    </row>
    <row r="400" spans="1:9" ht="12">
      <c r="A400" s="65"/>
      <c r="B400" s="188"/>
      <c r="C400" s="156"/>
      <c r="D400" s="248"/>
      <c r="E400" s="248"/>
      <c r="F400" s="139"/>
      <c r="G400" s="157"/>
      <c r="H400" s="100"/>
      <c r="I400" s="947"/>
    </row>
    <row r="401" spans="1:9" ht="13">
      <c r="A401" s="65">
        <f>$A$395</f>
        <v>4</v>
      </c>
      <c r="B401" s="188" t="s">
        <v>7</v>
      </c>
      <c r="C401" s="160" t="s">
        <v>57</v>
      </c>
      <c r="D401" s="132" t="s">
        <v>71</v>
      </c>
      <c r="E401" s="132" t="s">
        <v>71</v>
      </c>
      <c r="F401" s="137" t="s">
        <v>0</v>
      </c>
      <c r="G401" s="158">
        <v>1</v>
      </c>
      <c r="H401" s="159"/>
      <c r="I401" s="964">
        <f>G401*H401</f>
        <v>0</v>
      </c>
    </row>
    <row r="402" spans="1:9" ht="12">
      <c r="A402" s="63"/>
      <c r="B402" s="188"/>
      <c r="C402" s="211"/>
      <c r="D402" s="202"/>
      <c r="E402" s="202"/>
      <c r="F402" s="198"/>
      <c r="G402" s="204"/>
      <c r="H402" s="205"/>
      <c r="I402" s="960"/>
    </row>
    <row r="403" spans="1:9" ht="28">
      <c r="A403" s="58">
        <f>A395</f>
        <v>4</v>
      </c>
      <c r="B403" s="67"/>
      <c r="C403" s="32" t="s">
        <v>58</v>
      </c>
      <c r="D403" s="57"/>
      <c r="E403" s="57"/>
      <c r="F403" s="57"/>
      <c r="G403" s="189"/>
      <c r="H403" s="212"/>
      <c r="I403" s="965">
        <f>SUM(I396:I402)</f>
        <v>0</v>
      </c>
    </row>
    <row r="405" spans="1:9" ht="14">
      <c r="A405" s="37">
        <v>5</v>
      </c>
      <c r="B405" s="22"/>
      <c r="C405" s="60" t="s">
        <v>33</v>
      </c>
      <c r="D405" s="174"/>
      <c r="E405" s="174"/>
      <c r="F405" s="174"/>
      <c r="G405" s="23"/>
      <c r="H405" s="184"/>
      <c r="I405" s="966"/>
    </row>
    <row r="406" spans="1:9" ht="13">
      <c r="A406" s="239"/>
      <c r="B406" s="240"/>
      <c r="C406" s="241"/>
      <c r="D406" s="242"/>
      <c r="E406" s="242"/>
      <c r="F406" s="242"/>
      <c r="G406" s="243"/>
      <c r="H406" s="244"/>
      <c r="I406" s="967"/>
    </row>
    <row r="407" spans="1:9" ht="13">
      <c r="A407" s="65">
        <f>$A$405</f>
        <v>5</v>
      </c>
      <c r="B407" s="188" t="s">
        <v>5</v>
      </c>
      <c r="C407" s="165" t="s">
        <v>34</v>
      </c>
      <c r="D407" s="132" t="s">
        <v>71</v>
      </c>
      <c r="E407" s="132" t="s">
        <v>71</v>
      </c>
      <c r="F407" s="169" t="s">
        <v>0</v>
      </c>
      <c r="G407" s="181">
        <v>1</v>
      </c>
      <c r="H407" s="94"/>
      <c r="I407" s="954">
        <f>G407*H407</f>
        <v>0</v>
      </c>
    </row>
    <row r="408" spans="1:9">
      <c r="C408" s="161"/>
      <c r="D408" s="175"/>
      <c r="E408" s="175"/>
      <c r="F408" s="170"/>
      <c r="G408" s="182"/>
      <c r="H408" s="162"/>
      <c r="I408" s="968"/>
    </row>
    <row r="409" spans="1:9" ht="13">
      <c r="A409" s="65">
        <f>$A$405</f>
        <v>5</v>
      </c>
      <c r="B409" s="188" t="s">
        <v>6</v>
      </c>
      <c r="C409" s="165" t="s">
        <v>35</v>
      </c>
      <c r="D409" s="132" t="s">
        <v>71</v>
      </c>
      <c r="E409" s="132" t="s">
        <v>71</v>
      </c>
      <c r="F409" s="169" t="s">
        <v>0</v>
      </c>
      <c r="G409" s="181">
        <v>1</v>
      </c>
      <c r="H409" s="94"/>
      <c r="I409" s="954">
        <f>G409*H409</f>
        <v>0</v>
      </c>
    </row>
    <row r="410" spans="1:9">
      <c r="C410" s="163"/>
      <c r="D410" s="176"/>
      <c r="E410" s="176"/>
      <c r="F410" s="31"/>
      <c r="G410" s="183"/>
      <c r="H410" s="7"/>
      <c r="I410" s="969"/>
    </row>
    <row r="411" spans="1:9" ht="36">
      <c r="A411" s="65">
        <f>$A$405</f>
        <v>5</v>
      </c>
      <c r="B411" s="188" t="s">
        <v>7</v>
      </c>
      <c r="C411" s="165" t="s">
        <v>103</v>
      </c>
      <c r="D411" s="132" t="s">
        <v>71</v>
      </c>
      <c r="E411" s="132" t="s">
        <v>71</v>
      </c>
      <c r="F411" s="169" t="s">
        <v>0</v>
      </c>
      <c r="G411" s="181">
        <v>1</v>
      </c>
      <c r="H411" s="94"/>
      <c r="I411" s="954">
        <f>G411*H411</f>
        <v>0</v>
      </c>
    </row>
    <row r="412" spans="1:9">
      <c r="C412" s="163"/>
      <c r="D412" s="176"/>
      <c r="E412" s="176"/>
      <c r="F412" s="31"/>
      <c r="G412" s="183"/>
      <c r="H412" s="164"/>
      <c r="I412" s="970"/>
    </row>
    <row r="413" spans="1:9" ht="60">
      <c r="A413" s="65">
        <f>$A$405</f>
        <v>5</v>
      </c>
      <c r="B413" s="188" t="s">
        <v>8</v>
      </c>
      <c r="C413" s="166" t="s">
        <v>36</v>
      </c>
      <c r="D413" s="177"/>
      <c r="E413" s="177"/>
      <c r="F413" s="31"/>
      <c r="G413" s="183"/>
      <c r="H413" s="164"/>
      <c r="I413" s="970"/>
    </row>
    <row r="414" spans="1:9" ht="12">
      <c r="C414" s="166" t="s">
        <v>37</v>
      </c>
      <c r="D414" s="177"/>
      <c r="E414" s="177"/>
      <c r="F414" s="31"/>
      <c r="G414" s="183"/>
      <c r="H414" s="164"/>
      <c r="I414" s="970"/>
    </row>
    <row r="415" spans="1:9" ht="24">
      <c r="C415" s="167" t="s">
        <v>38</v>
      </c>
      <c r="D415" s="178"/>
      <c r="E415" s="178"/>
      <c r="F415" s="31"/>
      <c r="G415" s="183"/>
      <c r="H415" s="164"/>
      <c r="I415" s="970"/>
    </row>
    <row r="416" spans="1:9" ht="24">
      <c r="C416" s="167" t="s">
        <v>39</v>
      </c>
      <c r="D416" s="178"/>
      <c r="E416" s="178"/>
      <c r="F416" s="31"/>
      <c r="G416" s="183"/>
      <c r="H416" s="164"/>
      <c r="I416" s="970"/>
    </row>
    <row r="417" spans="1:9" ht="36">
      <c r="C417" s="167" t="s">
        <v>40</v>
      </c>
      <c r="D417" s="178"/>
      <c r="E417" s="178"/>
      <c r="F417" s="31"/>
      <c r="G417" s="183"/>
      <c r="H417" s="164"/>
      <c r="I417" s="970"/>
    </row>
    <row r="418" spans="1:9" ht="24">
      <c r="C418" s="167" t="s">
        <v>41</v>
      </c>
      <c r="D418" s="178"/>
      <c r="E418" s="178"/>
      <c r="F418" s="31"/>
      <c r="G418" s="183"/>
      <c r="H418" s="164"/>
      <c r="I418" s="970"/>
    </row>
    <row r="419" spans="1:9" ht="36">
      <c r="C419" s="167" t="s">
        <v>42</v>
      </c>
      <c r="D419" s="178"/>
      <c r="E419" s="178"/>
      <c r="F419" s="31"/>
      <c r="G419" s="183"/>
      <c r="H419" s="164"/>
      <c r="I419" s="970"/>
    </row>
    <row r="420" spans="1:9" ht="24">
      <c r="C420" s="168" t="s">
        <v>43</v>
      </c>
      <c r="D420" s="132" t="s">
        <v>71</v>
      </c>
      <c r="E420" s="132" t="s">
        <v>71</v>
      </c>
      <c r="F420" s="169" t="s">
        <v>0</v>
      </c>
      <c r="G420" s="181">
        <v>1</v>
      </c>
      <c r="H420" s="94"/>
      <c r="I420" s="954">
        <f>G420*H420</f>
        <v>0</v>
      </c>
    </row>
    <row r="421" spans="1:9" ht="12">
      <c r="C421" s="28"/>
      <c r="D421" s="21"/>
      <c r="E421" s="21"/>
      <c r="F421" s="29"/>
      <c r="G421" s="30"/>
      <c r="H421" s="13"/>
      <c r="I421" s="940"/>
    </row>
    <row r="422" spans="1:9" ht="14">
      <c r="A422" s="58">
        <f>A405</f>
        <v>5</v>
      </c>
      <c r="B422" s="67"/>
      <c r="C422" s="32" t="s">
        <v>44</v>
      </c>
      <c r="D422" s="57"/>
      <c r="E422" s="57"/>
      <c r="F422" s="57"/>
      <c r="G422" s="189"/>
      <c r="H422" s="212"/>
      <c r="I422" s="965">
        <f>SUM(I406:I421)</f>
        <v>0</v>
      </c>
    </row>
    <row r="424" spans="1:9" ht="30">
      <c r="A424" s="396"/>
      <c r="B424" s="396"/>
      <c r="C424" s="391" t="s">
        <v>150</v>
      </c>
      <c r="D424" s="392"/>
      <c r="E424" s="392"/>
      <c r="F424" s="393"/>
      <c r="G424" s="394"/>
      <c r="H424" s="395"/>
      <c r="I424" s="971">
        <f>SUM(I302,I366,I393,I403,I422)</f>
        <v>0</v>
      </c>
    </row>
    <row r="426" spans="1:9" ht="13">
      <c r="A426" s="231"/>
      <c r="B426" s="232"/>
      <c r="C426" s="233" t="s">
        <v>151</v>
      </c>
      <c r="D426" s="245"/>
      <c r="E426" s="245"/>
      <c r="F426" s="234"/>
      <c r="G426" s="235"/>
      <c r="H426" s="236"/>
      <c r="I426" s="933"/>
    </row>
    <row r="427" spans="1:9" ht="13">
      <c r="A427" s="452"/>
      <c r="B427" s="453"/>
      <c r="C427" s="454"/>
      <c r="D427" s="455"/>
      <c r="E427" s="455"/>
      <c r="F427" s="456"/>
      <c r="G427" s="457"/>
      <c r="H427" s="458"/>
      <c r="I427" s="934"/>
    </row>
    <row r="428" spans="1:9" ht="13">
      <c r="A428" s="48">
        <v>1</v>
      </c>
      <c r="B428" s="50"/>
      <c r="C428" s="42" t="s">
        <v>31</v>
      </c>
      <c r="D428" s="42"/>
      <c r="E428" s="42"/>
      <c r="F428" s="51"/>
      <c r="G428" s="70"/>
      <c r="H428" s="41"/>
      <c r="I428" s="935"/>
    </row>
    <row r="430" spans="1:9" ht="48">
      <c r="A430" s="249"/>
      <c r="B430" s="250"/>
      <c r="C430" s="251" t="s">
        <v>64</v>
      </c>
      <c r="D430" s="251"/>
      <c r="E430" s="251"/>
      <c r="F430" s="252"/>
      <c r="G430" s="253"/>
      <c r="H430" s="254"/>
      <c r="I430" s="972"/>
    </row>
    <row r="431" spans="1:9" ht="12">
      <c r="A431" s="249"/>
      <c r="B431" s="250"/>
      <c r="C431" s="255"/>
      <c r="D431" s="255"/>
      <c r="E431" s="255"/>
      <c r="F431" s="252"/>
      <c r="G431" s="253"/>
      <c r="H431" s="254"/>
      <c r="I431" s="972"/>
    </row>
    <row r="432" spans="1:9" ht="36">
      <c r="A432" s="256">
        <f>$A$428</f>
        <v>1</v>
      </c>
      <c r="B432" s="257" t="s">
        <v>5</v>
      </c>
      <c r="C432" s="142" t="s">
        <v>51</v>
      </c>
      <c r="D432" s="171" t="s">
        <v>74</v>
      </c>
      <c r="E432" s="171" t="s">
        <v>74</v>
      </c>
      <c r="F432" s="135" t="s">
        <v>0</v>
      </c>
      <c r="G432" s="141">
        <v>1</v>
      </c>
      <c r="H432" s="136"/>
      <c r="I432" s="974">
        <f>G432*H432</f>
        <v>0</v>
      </c>
    </row>
    <row r="433" spans="1:9" ht="12">
      <c r="A433" s="256"/>
      <c r="B433" s="257"/>
      <c r="C433" s="265"/>
      <c r="D433" s="263"/>
      <c r="E433" s="263"/>
      <c r="F433" s="82"/>
      <c r="G433" s="199"/>
      <c r="H433" s="260"/>
      <c r="I433" s="973"/>
    </row>
    <row r="434" spans="1:9" ht="12">
      <c r="A434" s="256">
        <f>$A$428</f>
        <v>1</v>
      </c>
      <c r="B434" s="257" t="s">
        <v>6</v>
      </c>
      <c r="C434" s="217" t="s">
        <v>104</v>
      </c>
      <c r="D434" s="263"/>
      <c r="E434" s="263"/>
      <c r="F434" s="82"/>
      <c r="G434" s="199"/>
      <c r="H434" s="260"/>
      <c r="I434" s="973"/>
    </row>
    <row r="435" spans="1:9" ht="24">
      <c r="A435" s="256"/>
      <c r="B435" s="257"/>
      <c r="C435" s="218" t="s">
        <v>105</v>
      </c>
      <c r="D435" s="171" t="s">
        <v>74</v>
      </c>
      <c r="E435" s="171" t="s">
        <v>74</v>
      </c>
      <c r="F435" s="137" t="s">
        <v>0</v>
      </c>
      <c r="G435" s="219">
        <v>1</v>
      </c>
      <c r="H435" s="136"/>
      <c r="I435" s="939">
        <f>G435*H435</f>
        <v>0</v>
      </c>
    </row>
    <row r="436" spans="1:9" ht="12">
      <c r="A436" s="256"/>
      <c r="B436" s="257"/>
      <c r="C436" s="218"/>
      <c r="D436" s="171"/>
      <c r="E436" s="171"/>
      <c r="F436" s="137"/>
      <c r="G436" s="219"/>
      <c r="H436" s="136"/>
      <c r="I436" s="939"/>
    </row>
    <row r="437" spans="1:9" ht="14">
      <c r="A437" s="48">
        <f>A428</f>
        <v>1</v>
      </c>
      <c r="B437" s="270"/>
      <c r="C437" s="50" t="s">
        <v>32</v>
      </c>
      <c r="D437" s="50"/>
      <c r="E437" s="50"/>
      <c r="F437" s="51"/>
      <c r="G437" s="70"/>
      <c r="H437" s="83"/>
      <c r="I437" s="935">
        <f>SUM(I429:I435)</f>
        <v>0</v>
      </c>
    </row>
    <row r="439" spans="1:9" ht="14">
      <c r="A439" s="48">
        <v>2</v>
      </c>
      <c r="B439" s="50"/>
      <c r="C439" s="39" t="s">
        <v>29</v>
      </c>
      <c r="D439" s="51"/>
      <c r="E439" s="51"/>
      <c r="F439" s="51"/>
      <c r="G439" s="40"/>
      <c r="H439" s="41"/>
      <c r="I439" s="935"/>
    </row>
    <row r="440" spans="1:9" ht="12">
      <c r="A440" s="282"/>
      <c r="B440" s="283"/>
      <c r="C440" s="284"/>
      <c r="D440" s="222"/>
      <c r="E440" s="222"/>
      <c r="F440" s="223"/>
      <c r="G440" s="224"/>
      <c r="H440" s="225"/>
      <c r="I440" s="976"/>
    </row>
    <row r="441" spans="1:9" ht="24">
      <c r="A441" s="256">
        <f>$A$439</f>
        <v>2</v>
      </c>
      <c r="B441" s="285" t="s">
        <v>5</v>
      </c>
      <c r="C441" s="712" t="s">
        <v>106</v>
      </c>
      <c r="D441" s="713"/>
      <c r="E441" s="713"/>
      <c r="F441" s="762"/>
      <c r="G441" s="763"/>
      <c r="H441" s="764"/>
      <c r="I441" s="977"/>
    </row>
    <row r="442" spans="1:9" ht="12">
      <c r="A442" s="256"/>
      <c r="B442" s="285"/>
      <c r="C442" s="728" t="s">
        <v>65</v>
      </c>
      <c r="D442" s="713"/>
      <c r="E442" s="713"/>
      <c r="F442" s="762"/>
      <c r="G442" s="763"/>
      <c r="H442" s="764"/>
      <c r="I442" s="977"/>
    </row>
    <row r="443" spans="1:9" ht="12">
      <c r="A443" s="249"/>
      <c r="B443" s="288"/>
      <c r="C443" s="723" t="s">
        <v>124</v>
      </c>
      <c r="D443" s="765"/>
      <c r="E443" s="765"/>
      <c r="F443" s="762"/>
      <c r="G443" s="763"/>
      <c r="H443" s="764"/>
      <c r="I443" s="977"/>
    </row>
    <row r="444" spans="1:9" ht="12">
      <c r="A444" s="249"/>
      <c r="B444" s="288"/>
      <c r="C444" s="723" t="s">
        <v>67</v>
      </c>
      <c r="D444" s="765"/>
      <c r="E444" s="765"/>
      <c r="F444" s="762"/>
      <c r="G444" s="763"/>
      <c r="H444" s="764"/>
      <c r="I444" s="977"/>
    </row>
    <row r="445" spans="1:9" ht="12">
      <c r="A445" s="249"/>
      <c r="B445" s="288"/>
      <c r="C445" s="723" t="s">
        <v>145</v>
      </c>
      <c r="D445" s="765"/>
      <c r="E445" s="765"/>
      <c r="F445" s="762"/>
      <c r="G445" s="763"/>
      <c r="H445" s="764"/>
      <c r="I445" s="977"/>
    </row>
    <row r="446" spans="1:9" ht="12">
      <c r="A446" s="249"/>
      <c r="B446" s="288"/>
      <c r="C446" s="723" t="s">
        <v>152</v>
      </c>
      <c r="D446" s="765"/>
      <c r="E446" s="765"/>
      <c r="F446" s="762"/>
      <c r="G446" s="763"/>
      <c r="H446" s="764"/>
      <c r="I446" s="977"/>
    </row>
    <row r="447" spans="1:9" ht="48">
      <c r="A447" s="249"/>
      <c r="B447" s="288"/>
      <c r="C447" s="724" t="s">
        <v>80</v>
      </c>
      <c r="D447" s="725"/>
      <c r="E447" s="725"/>
      <c r="F447" s="762"/>
      <c r="G447" s="763"/>
      <c r="H447" s="764"/>
      <c r="I447" s="977"/>
    </row>
    <row r="448" spans="1:9" ht="24">
      <c r="A448" s="249"/>
      <c r="B448" s="288"/>
      <c r="C448" s="724" t="s">
        <v>81</v>
      </c>
      <c r="D448" s="725"/>
      <c r="E448" s="725"/>
      <c r="F448" s="762"/>
      <c r="G448" s="763"/>
      <c r="H448" s="764"/>
      <c r="I448" s="977"/>
    </row>
    <row r="449" spans="1:9" ht="12">
      <c r="A449" s="249"/>
      <c r="B449" s="288"/>
      <c r="C449" s="726" t="s">
        <v>69</v>
      </c>
      <c r="D449" s="727"/>
      <c r="E449" s="727"/>
      <c r="F449" s="762"/>
      <c r="G449" s="763"/>
      <c r="H449" s="764"/>
      <c r="I449" s="977"/>
    </row>
    <row r="450" spans="1:9" ht="72">
      <c r="A450" s="249"/>
      <c r="B450" s="288"/>
      <c r="C450" s="728" t="s">
        <v>52</v>
      </c>
      <c r="D450" s="713"/>
      <c r="E450" s="713"/>
      <c r="F450" s="762"/>
      <c r="G450" s="763"/>
      <c r="H450" s="764"/>
      <c r="I450" s="977"/>
    </row>
    <row r="451" spans="1:9" ht="60">
      <c r="A451" s="249"/>
      <c r="B451" s="288"/>
      <c r="C451" s="728" t="s">
        <v>126</v>
      </c>
      <c r="D451" s="713"/>
      <c r="E451" s="713"/>
      <c r="F451" s="762"/>
      <c r="G451" s="763"/>
      <c r="H451" s="764"/>
      <c r="I451" s="977"/>
    </row>
    <row r="452" spans="1:9" ht="36">
      <c r="A452" s="249"/>
      <c r="B452" s="288"/>
      <c r="C452" s="729" t="s">
        <v>112</v>
      </c>
      <c r="D452" s="730"/>
      <c r="E452" s="730"/>
      <c r="F452" s="731" t="s">
        <v>0</v>
      </c>
      <c r="G452" s="732">
        <v>1</v>
      </c>
      <c r="H452" s="733"/>
      <c r="I452" s="943">
        <f>G452*H452</f>
        <v>0</v>
      </c>
    </row>
    <row r="453" spans="1:9" ht="12">
      <c r="A453" s="249"/>
      <c r="B453" s="288"/>
      <c r="C453" s="120"/>
      <c r="D453" s="125"/>
      <c r="E453" s="125"/>
      <c r="F453" s="286"/>
      <c r="G453" s="292"/>
      <c r="H453" s="293"/>
      <c r="I453" s="978"/>
    </row>
    <row r="454" spans="1:9" ht="108">
      <c r="A454" s="256">
        <f>$A$439</f>
        <v>2</v>
      </c>
      <c r="B454" s="288" t="s">
        <v>6</v>
      </c>
      <c r="C454" s="791" t="s">
        <v>147</v>
      </c>
      <c r="D454" s="792"/>
      <c r="E454" s="732"/>
      <c r="F454" s="733" t="s">
        <v>0</v>
      </c>
      <c r="G454" s="797">
        <v>2</v>
      </c>
      <c r="H454" s="733"/>
      <c r="I454" s="943">
        <f>G454*H454</f>
        <v>0</v>
      </c>
    </row>
    <row r="455" spans="1:9" ht="12">
      <c r="A455" s="256"/>
      <c r="B455" s="288"/>
      <c r="C455" s="120"/>
      <c r="D455" s="125"/>
      <c r="E455" s="125"/>
      <c r="F455" s="286"/>
      <c r="G455" s="292"/>
      <c r="H455" s="293"/>
      <c r="I455" s="978"/>
    </row>
    <row r="456" spans="1:9" ht="372">
      <c r="A456" s="256">
        <f>$A$439</f>
        <v>2</v>
      </c>
      <c r="B456" s="288" t="s">
        <v>7</v>
      </c>
      <c r="C456" s="734" t="s">
        <v>928</v>
      </c>
      <c r="D456" s="766"/>
      <c r="E456" s="766"/>
      <c r="F456" s="736"/>
      <c r="G456" s="737"/>
      <c r="H456" s="738"/>
      <c r="I456" s="945"/>
    </row>
    <row r="457" spans="1:9" ht="108">
      <c r="A457" s="256"/>
      <c r="B457" s="288"/>
      <c r="C457" s="739" t="s">
        <v>929</v>
      </c>
      <c r="D457" s="740"/>
      <c r="E457" s="740"/>
      <c r="F457" s="741" t="s">
        <v>0</v>
      </c>
      <c r="G457" s="742">
        <v>8</v>
      </c>
      <c r="H457" s="743"/>
      <c r="I457" s="946">
        <f>G457*H457</f>
        <v>0</v>
      </c>
    </row>
    <row r="458" spans="1:9" ht="12">
      <c r="A458" s="256"/>
      <c r="B458" s="288"/>
      <c r="C458" s="99"/>
      <c r="D458" s="130"/>
      <c r="E458" s="130"/>
      <c r="F458" s="146"/>
      <c r="G458" s="104"/>
      <c r="H458" s="101"/>
      <c r="I458" s="947"/>
    </row>
    <row r="459" spans="1:9" ht="331.5" customHeight="1">
      <c r="A459" s="256">
        <f>$A$439</f>
        <v>2</v>
      </c>
      <c r="B459" s="288" t="s">
        <v>8</v>
      </c>
      <c r="C459" s="767" t="s">
        <v>931</v>
      </c>
      <c r="D459" s="768"/>
      <c r="E459" s="768"/>
      <c r="F459" s="769"/>
      <c r="G459" s="769"/>
      <c r="H459" s="770"/>
      <c r="I459" s="984"/>
    </row>
    <row r="460" spans="1:9" ht="72">
      <c r="A460" s="256"/>
      <c r="B460" s="288"/>
      <c r="C460" s="739" t="s">
        <v>930</v>
      </c>
      <c r="D460" s="740"/>
      <c r="E460" s="740"/>
      <c r="F460" s="742" t="s">
        <v>0</v>
      </c>
      <c r="G460" s="742">
        <v>8</v>
      </c>
      <c r="H460" s="743"/>
      <c r="I460" s="946">
        <f>G460*H460</f>
        <v>0</v>
      </c>
    </row>
    <row r="461" spans="1:9" ht="12">
      <c r="A461" s="256"/>
      <c r="B461" s="288"/>
      <c r="C461" s="296"/>
      <c r="D461" s="297"/>
      <c r="E461" s="297"/>
      <c r="F461" s="104"/>
      <c r="G461" s="104"/>
      <c r="H461" s="101"/>
      <c r="I461" s="947"/>
    </row>
    <row r="462" spans="1:9" ht="33.75" customHeight="1">
      <c r="A462" s="256">
        <f>$A$439</f>
        <v>2</v>
      </c>
      <c r="B462" s="288" t="s">
        <v>9</v>
      </c>
      <c r="C462" s="102" t="s">
        <v>75</v>
      </c>
      <c r="D462" s="132" t="s">
        <v>71</v>
      </c>
      <c r="E462" s="132" t="s">
        <v>71</v>
      </c>
      <c r="F462" s="108" t="s">
        <v>0</v>
      </c>
      <c r="G462" s="109">
        <v>8</v>
      </c>
      <c r="H462" s="110"/>
      <c r="I462" s="948">
        <f>G462*H462</f>
        <v>0</v>
      </c>
    </row>
    <row r="463" spans="1:9" ht="12">
      <c r="A463" s="256"/>
      <c r="B463" s="288"/>
      <c r="C463" s="296"/>
      <c r="D463" s="297"/>
      <c r="E463" s="297"/>
      <c r="F463" s="104"/>
      <c r="G463" s="104"/>
      <c r="H463" s="101"/>
      <c r="I463" s="947"/>
    </row>
    <row r="464" spans="1:9" ht="46.5" customHeight="1">
      <c r="A464" s="256">
        <f>$A$439</f>
        <v>2</v>
      </c>
      <c r="B464" s="288" t="s">
        <v>10</v>
      </c>
      <c r="C464" s="102" t="s">
        <v>153</v>
      </c>
      <c r="D464" s="132" t="s">
        <v>71</v>
      </c>
      <c r="E464" s="132" t="s">
        <v>71</v>
      </c>
      <c r="F464" s="108" t="s">
        <v>0</v>
      </c>
      <c r="G464" s="109">
        <v>8</v>
      </c>
      <c r="H464" s="110"/>
      <c r="I464" s="948">
        <f>G464*H464</f>
        <v>0</v>
      </c>
    </row>
    <row r="465" spans="1:9" ht="12">
      <c r="A465" s="256"/>
      <c r="B465" s="288"/>
      <c r="C465" s="296"/>
      <c r="D465" s="297"/>
      <c r="E465" s="297"/>
      <c r="F465" s="104"/>
      <c r="G465" s="104"/>
      <c r="H465" s="101"/>
      <c r="I465" s="947"/>
    </row>
    <row r="466" spans="1:9" ht="361">
      <c r="A466" s="256">
        <f>$A$439</f>
        <v>2</v>
      </c>
      <c r="B466" s="288" t="s">
        <v>20</v>
      </c>
      <c r="C466" s="767" t="s">
        <v>337</v>
      </c>
      <c r="D466" s="793"/>
      <c r="E466" s="793"/>
      <c r="F466" s="794"/>
      <c r="G466" s="795"/>
      <c r="H466" s="796"/>
      <c r="I466" s="979"/>
    </row>
    <row r="467" spans="1:9" ht="96">
      <c r="A467" s="256"/>
      <c r="B467" s="288"/>
      <c r="C467" s="739" t="s">
        <v>338</v>
      </c>
      <c r="D467" s="740"/>
      <c r="E467" s="740"/>
      <c r="F467" s="776" t="s">
        <v>0</v>
      </c>
      <c r="G467" s="777">
        <v>1</v>
      </c>
      <c r="H467" s="778"/>
      <c r="I467" s="951">
        <f>G467*H467</f>
        <v>0</v>
      </c>
    </row>
    <row r="468" spans="1:9" ht="12">
      <c r="A468" s="256"/>
      <c r="B468" s="288"/>
      <c r="C468" s="296"/>
      <c r="D468" s="297"/>
      <c r="E468" s="297"/>
      <c r="F468" s="104"/>
      <c r="G468" s="104"/>
      <c r="H468" s="101"/>
      <c r="I468" s="947"/>
    </row>
    <row r="469" spans="1:9" ht="45" customHeight="1">
      <c r="A469" s="256">
        <f>$A$439</f>
        <v>2</v>
      </c>
      <c r="B469" s="288" t="s">
        <v>21</v>
      </c>
      <c r="C469" s="121" t="s">
        <v>76</v>
      </c>
      <c r="D469" s="133" t="s">
        <v>71</v>
      </c>
      <c r="E469" s="133" t="s">
        <v>71</v>
      </c>
      <c r="F469" s="122" t="s">
        <v>0</v>
      </c>
      <c r="G469" s="123">
        <v>8</v>
      </c>
      <c r="H469" s="124"/>
      <c r="I469" s="952">
        <f>G469*H469</f>
        <v>0</v>
      </c>
    </row>
    <row r="470" spans="1:9" ht="12">
      <c r="A470" s="256"/>
      <c r="B470" s="288"/>
      <c r="C470" s="296"/>
      <c r="D470" s="297"/>
      <c r="E470" s="297"/>
      <c r="F470" s="104"/>
      <c r="G470" s="104"/>
      <c r="H470" s="101"/>
      <c r="I470" s="947"/>
    </row>
    <row r="471" spans="1:9" ht="45.75" customHeight="1">
      <c r="A471" s="256">
        <f>$A$439</f>
        <v>2</v>
      </c>
      <c r="B471" s="288" t="s">
        <v>18</v>
      </c>
      <c r="C471" s="121" t="s">
        <v>154</v>
      </c>
      <c r="D471" s="133" t="s">
        <v>71</v>
      </c>
      <c r="E471" s="133" t="s">
        <v>71</v>
      </c>
      <c r="F471" s="122" t="s">
        <v>0</v>
      </c>
      <c r="G471" s="123">
        <v>8</v>
      </c>
      <c r="H471" s="124"/>
      <c r="I471" s="952">
        <f>G471*H471</f>
        <v>0</v>
      </c>
    </row>
    <row r="472" spans="1:9" ht="12">
      <c r="A472" s="256"/>
      <c r="B472" s="288"/>
      <c r="C472" s="296"/>
      <c r="D472" s="297"/>
      <c r="E472" s="297"/>
      <c r="F472" s="104"/>
      <c r="G472" s="104"/>
      <c r="H472" s="101"/>
      <c r="I472" s="947"/>
    </row>
    <row r="473" spans="1:9" ht="35.25" customHeight="1">
      <c r="A473" s="256">
        <f>$A$439</f>
        <v>2</v>
      </c>
      <c r="B473" s="288" t="s">
        <v>23</v>
      </c>
      <c r="C473" s="779" t="s">
        <v>77</v>
      </c>
      <c r="D473" s="780"/>
      <c r="E473" s="780"/>
      <c r="F473" s="781" t="s">
        <v>0</v>
      </c>
      <c r="G473" s="782">
        <v>8</v>
      </c>
      <c r="H473" s="783"/>
      <c r="I473" s="953">
        <f>G473*H473</f>
        <v>0</v>
      </c>
    </row>
    <row r="474" spans="1:9" ht="12">
      <c r="A474" s="256"/>
      <c r="B474" s="288"/>
      <c r="C474" s="99"/>
      <c r="D474" s="130"/>
      <c r="E474" s="130"/>
      <c r="F474" s="146"/>
      <c r="G474" s="104"/>
      <c r="H474" s="101"/>
      <c r="I474" s="947"/>
    </row>
    <row r="475" spans="1:9" ht="57" customHeight="1">
      <c r="A475" s="256">
        <f>$A$439</f>
        <v>2</v>
      </c>
      <c r="B475" s="288" t="s">
        <v>24</v>
      </c>
      <c r="C475" s="779" t="s">
        <v>155</v>
      </c>
      <c r="D475" s="780"/>
      <c r="E475" s="780"/>
      <c r="F475" s="781" t="s">
        <v>0</v>
      </c>
      <c r="G475" s="782">
        <v>8</v>
      </c>
      <c r="H475" s="783"/>
      <c r="I475" s="953">
        <f>G475*H475</f>
        <v>0</v>
      </c>
    </row>
    <row r="476" spans="1:9" ht="12">
      <c r="A476" s="256"/>
      <c r="B476" s="288"/>
      <c r="C476" s="335"/>
      <c r="D476" s="309"/>
      <c r="E476" s="309"/>
      <c r="F476" s="336"/>
      <c r="G476" s="337"/>
      <c r="H476" s="338"/>
      <c r="I476" s="985"/>
    </row>
    <row r="477" spans="1:9" ht="56.25" customHeight="1">
      <c r="A477" s="256">
        <f>$A$439</f>
        <v>2</v>
      </c>
      <c r="B477" s="288" t="s">
        <v>129</v>
      </c>
      <c r="C477" s="121" t="s">
        <v>78</v>
      </c>
      <c r="D477" s="133" t="s">
        <v>71</v>
      </c>
      <c r="E477" s="133" t="s">
        <v>71</v>
      </c>
      <c r="F477" s="122" t="s">
        <v>0</v>
      </c>
      <c r="G477" s="123">
        <v>1</v>
      </c>
      <c r="H477" s="124"/>
      <c r="I477" s="952">
        <f>G477*H477</f>
        <v>0</v>
      </c>
    </row>
    <row r="478" spans="1:9" ht="12">
      <c r="A478" s="249"/>
      <c r="B478" s="288"/>
      <c r="C478" s="120"/>
      <c r="D478" s="125"/>
      <c r="E478" s="125"/>
      <c r="F478" s="286"/>
      <c r="G478" s="292"/>
      <c r="H478" s="293"/>
      <c r="I478" s="978"/>
    </row>
    <row r="479" spans="1:9" ht="24">
      <c r="A479" s="256">
        <f>$A$439</f>
        <v>2</v>
      </c>
      <c r="B479" s="257" t="s">
        <v>130</v>
      </c>
      <c r="C479" s="295" t="s">
        <v>148</v>
      </c>
      <c r="D479" s="133" t="s">
        <v>71</v>
      </c>
      <c r="E479" s="133" t="s">
        <v>71</v>
      </c>
      <c r="F479" s="143" t="s">
        <v>22</v>
      </c>
      <c r="G479" s="228">
        <v>110</v>
      </c>
      <c r="H479" s="323"/>
      <c r="I479" s="939">
        <f>G479*H479</f>
        <v>0</v>
      </c>
    </row>
    <row r="480" spans="1:9" ht="12">
      <c r="A480" s="249"/>
      <c r="B480" s="257"/>
      <c r="C480" s="99"/>
      <c r="D480" s="130"/>
      <c r="E480" s="130"/>
      <c r="F480" s="146"/>
      <c r="G480" s="104"/>
      <c r="H480" s="304"/>
      <c r="I480" s="980"/>
    </row>
    <row r="481" spans="1:9" ht="57" customHeight="1">
      <c r="A481" s="256">
        <f>$A$439</f>
        <v>2</v>
      </c>
      <c r="B481" s="285" t="s">
        <v>131</v>
      </c>
      <c r="C481" s="121" t="s">
        <v>82</v>
      </c>
      <c r="D481" s="133" t="s">
        <v>71</v>
      </c>
      <c r="E481" s="133" t="s">
        <v>71</v>
      </c>
      <c r="F481" s="143" t="s">
        <v>22</v>
      </c>
      <c r="G481" s="114">
        <v>820</v>
      </c>
      <c r="H481" s="229"/>
      <c r="I481" s="939">
        <f>G481*H481</f>
        <v>0</v>
      </c>
    </row>
    <row r="482" spans="1:9" ht="12">
      <c r="A482" s="256"/>
      <c r="B482" s="285"/>
      <c r="C482" s="112"/>
      <c r="D482" s="130"/>
      <c r="E482" s="130"/>
      <c r="F482" s="146"/>
      <c r="G482" s="292"/>
      <c r="H482" s="293"/>
      <c r="I482" s="978"/>
    </row>
    <row r="483" spans="1:9" ht="12">
      <c r="A483" s="256">
        <f>$A$439</f>
        <v>2</v>
      </c>
      <c r="B483" s="285" t="s">
        <v>133</v>
      </c>
      <c r="C483" s="302" t="s">
        <v>25</v>
      </c>
      <c r="D483" s="133" t="s">
        <v>71</v>
      </c>
      <c r="E483" s="133" t="s">
        <v>71</v>
      </c>
      <c r="F483" s="143" t="s">
        <v>22</v>
      </c>
      <c r="G483" s="114">
        <f>SUM(G479:G481)</f>
        <v>930</v>
      </c>
      <c r="H483" s="229"/>
      <c r="I483" s="939">
        <f>G483*H483</f>
        <v>0</v>
      </c>
    </row>
    <row r="484" spans="1:9" ht="12">
      <c r="A484" s="256"/>
      <c r="B484" s="285"/>
      <c r="C484" s="99"/>
      <c r="D484" s="130"/>
      <c r="E484" s="130"/>
      <c r="F484" s="146"/>
      <c r="G484" s="303"/>
      <c r="H484" s="294"/>
      <c r="I484" s="978"/>
    </row>
    <row r="485" spans="1:9" ht="36">
      <c r="A485" s="256">
        <f>$A$439</f>
        <v>2</v>
      </c>
      <c r="B485" s="285" t="s">
        <v>149</v>
      </c>
      <c r="C485" s="112" t="s">
        <v>107</v>
      </c>
      <c r="D485" s="130"/>
      <c r="E485" s="130"/>
      <c r="F485" s="146"/>
      <c r="G485" s="100"/>
      <c r="H485" s="304"/>
      <c r="I485" s="980"/>
    </row>
    <row r="486" spans="1:9" ht="12">
      <c r="A486" s="256"/>
      <c r="B486" s="285"/>
      <c r="C486" s="112" t="s">
        <v>26</v>
      </c>
      <c r="D486" s="130"/>
      <c r="E486" s="130"/>
      <c r="F486" s="146"/>
      <c r="G486" s="100"/>
      <c r="H486" s="304"/>
      <c r="I486" s="980"/>
    </row>
    <row r="487" spans="1:9" ht="24">
      <c r="A487" s="256"/>
      <c r="B487" s="285"/>
      <c r="C487" s="112" t="s">
        <v>49</v>
      </c>
      <c r="D487" s="130"/>
      <c r="E487" s="130"/>
      <c r="F487" s="146"/>
      <c r="G487" s="100"/>
      <c r="H487" s="304"/>
      <c r="I487" s="980"/>
    </row>
    <row r="488" spans="1:9" ht="12">
      <c r="A488" s="256"/>
      <c r="B488" s="285"/>
      <c r="C488" s="112" t="s">
        <v>27</v>
      </c>
      <c r="D488" s="130"/>
      <c r="E488" s="130"/>
      <c r="F488" s="146"/>
      <c r="G488" s="100"/>
      <c r="H488" s="304"/>
      <c r="I488" s="980"/>
    </row>
    <row r="489" spans="1:9" ht="24">
      <c r="A489" s="256"/>
      <c r="B489" s="285"/>
      <c r="C489" s="112" t="s">
        <v>28</v>
      </c>
      <c r="D489" s="130"/>
      <c r="E489" s="130"/>
      <c r="F489" s="146"/>
      <c r="G489" s="100"/>
      <c r="H489" s="304"/>
      <c r="I489" s="980"/>
    </row>
    <row r="490" spans="1:9" ht="24">
      <c r="A490" s="256"/>
      <c r="B490" s="285"/>
      <c r="C490" s="112" t="s">
        <v>79</v>
      </c>
      <c r="D490" s="130"/>
      <c r="E490" s="130"/>
      <c r="F490" s="146"/>
      <c r="G490" s="100"/>
      <c r="H490" s="304"/>
      <c r="I490" s="980"/>
    </row>
    <row r="491" spans="1:9" ht="12.75" customHeight="1">
      <c r="A491" s="256"/>
      <c r="B491" s="285"/>
      <c r="C491" s="112" t="s">
        <v>53</v>
      </c>
      <c r="D491" s="130"/>
      <c r="E491" s="130"/>
      <c r="F491" s="146"/>
      <c r="G491" s="100"/>
      <c r="H491" s="304"/>
      <c r="I491" s="980"/>
    </row>
    <row r="492" spans="1:9" ht="24">
      <c r="A492" s="256"/>
      <c r="B492" s="285"/>
      <c r="C492" s="295" t="s">
        <v>108</v>
      </c>
      <c r="D492" s="133" t="s">
        <v>71</v>
      </c>
      <c r="E492" s="133" t="s">
        <v>71</v>
      </c>
      <c r="F492" s="143" t="s">
        <v>0</v>
      </c>
      <c r="G492" s="228">
        <v>1</v>
      </c>
      <c r="H492" s="229"/>
      <c r="I492" s="939">
        <f>G492*H492</f>
        <v>0</v>
      </c>
    </row>
    <row r="493" spans="1:9" ht="12">
      <c r="A493" s="305"/>
      <c r="B493" s="306"/>
      <c r="C493" s="99"/>
      <c r="D493" s="130"/>
      <c r="E493" s="130"/>
      <c r="F493" s="146"/>
      <c r="G493" s="100"/>
      <c r="H493" s="304"/>
      <c r="I493" s="980"/>
    </row>
    <row r="494" spans="1:9" ht="72">
      <c r="A494" s="256">
        <f>$A$439</f>
        <v>2</v>
      </c>
      <c r="B494" s="285" t="s">
        <v>156</v>
      </c>
      <c r="C494" s="112" t="s">
        <v>109</v>
      </c>
      <c r="D494" s="130"/>
      <c r="E494" s="130"/>
      <c r="F494" s="146"/>
      <c r="G494" s="100"/>
      <c r="H494" s="304"/>
      <c r="I494" s="980"/>
    </row>
    <row r="495" spans="1:9" ht="12">
      <c r="A495" s="305"/>
      <c r="B495" s="306"/>
      <c r="C495" s="99" t="s">
        <v>26</v>
      </c>
      <c r="D495" s="130"/>
      <c r="E495" s="130"/>
      <c r="F495" s="146"/>
      <c r="G495" s="100"/>
      <c r="H495" s="304"/>
      <c r="I495" s="980"/>
    </row>
    <row r="496" spans="1:9" ht="24">
      <c r="A496" s="307"/>
      <c r="B496" s="308"/>
      <c r="C496" s="99" t="s">
        <v>49</v>
      </c>
      <c r="D496" s="130"/>
      <c r="E496" s="130"/>
      <c r="F496" s="146"/>
      <c r="G496" s="100"/>
      <c r="H496" s="304"/>
      <c r="I496" s="980"/>
    </row>
    <row r="497" spans="1:10" ht="12">
      <c r="A497" s="307"/>
      <c r="B497" s="308"/>
      <c r="C497" s="99" t="s">
        <v>27</v>
      </c>
      <c r="D497" s="130"/>
      <c r="E497" s="130"/>
      <c r="F497" s="146"/>
      <c r="G497" s="100"/>
      <c r="H497" s="304"/>
      <c r="I497" s="980"/>
    </row>
    <row r="498" spans="1:10" ht="24">
      <c r="A498" s="305"/>
      <c r="B498" s="306"/>
      <c r="C498" s="99" t="s">
        <v>28</v>
      </c>
      <c r="D498" s="130"/>
      <c r="E498" s="130"/>
      <c r="F498" s="146"/>
      <c r="G498" s="100"/>
      <c r="H498" s="304"/>
      <c r="I498" s="980"/>
    </row>
    <row r="499" spans="1:10" ht="24">
      <c r="A499" s="305"/>
      <c r="B499" s="306"/>
      <c r="C499" s="99" t="s">
        <v>79</v>
      </c>
      <c r="D499" s="130"/>
      <c r="E499" s="130"/>
      <c r="F499" s="146"/>
      <c r="G499" s="100"/>
      <c r="H499" s="304"/>
      <c r="I499" s="980"/>
    </row>
    <row r="500" spans="1:10" ht="13.5" customHeight="1">
      <c r="A500" s="305"/>
      <c r="B500" s="306"/>
      <c r="C500" s="112" t="s">
        <v>53</v>
      </c>
      <c r="D500" s="130"/>
      <c r="E500" s="130"/>
      <c r="F500" s="146"/>
      <c r="G500" s="100"/>
      <c r="H500" s="304"/>
      <c r="I500" s="980"/>
    </row>
    <row r="501" spans="1:10" ht="48">
      <c r="A501" s="305"/>
      <c r="B501" s="306"/>
      <c r="C501" s="112" t="s">
        <v>45</v>
      </c>
      <c r="D501" s="130"/>
      <c r="E501" s="130"/>
      <c r="F501" s="146"/>
      <c r="G501" s="100"/>
      <c r="H501" s="304"/>
      <c r="I501" s="980"/>
    </row>
    <row r="502" spans="1:10" ht="24">
      <c r="A502" s="305"/>
      <c r="B502" s="306"/>
      <c r="C502" s="302" t="s">
        <v>108</v>
      </c>
      <c r="D502" s="133" t="s">
        <v>71</v>
      </c>
      <c r="E502" s="133" t="s">
        <v>71</v>
      </c>
      <c r="F502" s="143" t="s">
        <v>0</v>
      </c>
      <c r="G502" s="228">
        <v>1</v>
      </c>
      <c r="H502" s="229"/>
      <c r="I502" s="939">
        <f>G502*H502</f>
        <v>0</v>
      </c>
    </row>
    <row r="503" spans="1:10" ht="12">
      <c r="A503" s="305"/>
      <c r="B503" s="306"/>
      <c r="C503" s="99"/>
      <c r="D503" s="130"/>
      <c r="E503" s="130"/>
      <c r="F503" s="146"/>
      <c r="G503" s="303"/>
      <c r="H503" s="304"/>
      <c r="I503" s="980"/>
    </row>
    <row r="504" spans="1:10" ht="24">
      <c r="A504" s="256">
        <f>$A$439</f>
        <v>2</v>
      </c>
      <c r="B504" s="285" t="s">
        <v>157</v>
      </c>
      <c r="C504" s="310" t="s">
        <v>132</v>
      </c>
      <c r="D504" s="133" t="s">
        <v>71</v>
      </c>
      <c r="E504" s="133" t="s">
        <v>71</v>
      </c>
      <c r="F504" s="143" t="s">
        <v>0</v>
      </c>
      <c r="G504" s="228">
        <v>1</v>
      </c>
      <c r="H504" s="229"/>
      <c r="I504" s="939">
        <f>G504*H504</f>
        <v>0</v>
      </c>
    </row>
    <row r="505" spans="1:10" ht="12">
      <c r="A505" s="256"/>
      <c r="B505" s="285"/>
      <c r="C505" s="311"/>
      <c r="D505" s="130"/>
      <c r="E505" s="130"/>
      <c r="F505" s="146"/>
      <c r="G505" s="292"/>
      <c r="H505" s="293"/>
      <c r="I505" s="978"/>
    </row>
    <row r="506" spans="1:10" ht="60">
      <c r="A506" s="256">
        <f>$A$439</f>
        <v>2</v>
      </c>
      <c r="B506" s="285" t="s">
        <v>158</v>
      </c>
      <c r="C506" s="312" t="s">
        <v>336</v>
      </c>
      <c r="D506" s="133" t="s">
        <v>71</v>
      </c>
      <c r="E506" s="133" t="s">
        <v>71</v>
      </c>
      <c r="F506" s="143" t="s">
        <v>0</v>
      </c>
      <c r="G506" s="228">
        <v>1</v>
      </c>
      <c r="H506" s="229"/>
      <c r="I506" s="939">
        <f>G506*H506</f>
        <v>0</v>
      </c>
    </row>
    <row r="507" spans="1:10" ht="12">
      <c r="A507" s="307"/>
      <c r="B507" s="308"/>
      <c r="C507" s="324"/>
      <c r="D507" s="325"/>
      <c r="E507" s="325"/>
      <c r="F507" s="326"/>
      <c r="G507" s="327"/>
      <c r="H507" s="328"/>
      <c r="I507" s="983"/>
    </row>
    <row r="508" spans="1:10" ht="28">
      <c r="A508" s="48">
        <f>A439</f>
        <v>2</v>
      </c>
      <c r="B508" s="270"/>
      <c r="C508" s="50" t="s">
        <v>30</v>
      </c>
      <c r="D508" s="51"/>
      <c r="E508" s="51"/>
      <c r="F508" s="51"/>
      <c r="G508" s="40"/>
      <c r="H508" s="52"/>
      <c r="I508" s="935">
        <f>SUM(I440:I507)</f>
        <v>0</v>
      </c>
    </row>
    <row r="510" spans="1:10" ht="13">
      <c r="A510" s="58">
        <v>3</v>
      </c>
      <c r="B510" s="339"/>
      <c r="C510" s="341" t="s">
        <v>83</v>
      </c>
      <c r="D510" s="341"/>
      <c r="E510" s="342"/>
      <c r="F510" s="342"/>
      <c r="G510" s="340"/>
      <c r="H510" s="343"/>
      <c r="I510" s="986"/>
      <c r="J510" s="359"/>
    </row>
    <row r="511" spans="1:10" ht="13">
      <c r="A511" s="360"/>
      <c r="B511" s="361"/>
      <c r="C511" s="362"/>
      <c r="D511" s="362"/>
      <c r="E511" s="363"/>
      <c r="F511" s="363"/>
      <c r="G511" s="364"/>
      <c r="H511" s="365"/>
      <c r="I511" s="987"/>
      <c r="J511" s="359"/>
    </row>
    <row r="512" spans="1:10" ht="72">
      <c r="A512" s="65">
        <f>$A$510</f>
        <v>3</v>
      </c>
      <c r="B512" s="81" t="s">
        <v>5</v>
      </c>
      <c r="C512" s="784" t="s">
        <v>110</v>
      </c>
      <c r="D512" s="785"/>
      <c r="E512" s="785"/>
      <c r="F512" s="786"/>
      <c r="G512" s="787"/>
      <c r="H512" s="788"/>
      <c r="I512" s="958"/>
    </row>
    <row r="513" spans="1:9" ht="12">
      <c r="A513" s="68"/>
      <c r="B513" s="345"/>
      <c r="C513" s="789" t="s">
        <v>111</v>
      </c>
      <c r="D513" s="790"/>
      <c r="E513" s="790"/>
      <c r="F513" s="731" t="s">
        <v>0</v>
      </c>
      <c r="G513" s="732">
        <v>1</v>
      </c>
      <c r="H513" s="733"/>
      <c r="I513" s="943">
        <f>G513*H513</f>
        <v>0</v>
      </c>
    </row>
    <row r="514" spans="1:9" ht="12">
      <c r="A514" s="65"/>
      <c r="B514" s="345"/>
      <c r="C514" s="346"/>
      <c r="D514" s="347"/>
      <c r="E514" s="347"/>
      <c r="F514" s="348"/>
      <c r="G514" s="349"/>
      <c r="H514" s="350"/>
      <c r="I514" s="988"/>
    </row>
    <row r="515" spans="1:9" ht="34.5" customHeight="1">
      <c r="A515" s="65">
        <f>$A$510</f>
        <v>3</v>
      </c>
      <c r="B515" s="81" t="s">
        <v>6</v>
      </c>
      <c r="C515" s="196" t="s">
        <v>84</v>
      </c>
      <c r="D515" s="197"/>
      <c r="E515" s="197"/>
      <c r="F515" s="198"/>
      <c r="G515" s="139"/>
      <c r="H515" s="199"/>
      <c r="I515" s="959"/>
    </row>
    <row r="516" spans="1:9" ht="12">
      <c r="A516" s="65"/>
      <c r="B516" s="81"/>
      <c r="C516" s="196" t="s">
        <v>85</v>
      </c>
      <c r="D516" s="197"/>
      <c r="E516" s="197"/>
      <c r="F516" s="198"/>
      <c r="G516" s="139"/>
      <c r="H516" s="199"/>
      <c r="I516" s="959"/>
    </row>
    <row r="517" spans="1:9" ht="12">
      <c r="A517" s="65"/>
      <c r="B517" s="81"/>
      <c r="C517" s="200" t="s">
        <v>86</v>
      </c>
      <c r="D517" s="201"/>
      <c r="E517" s="201"/>
      <c r="F517" s="198"/>
      <c r="G517" s="139"/>
      <c r="H517" s="199"/>
      <c r="I517" s="959"/>
    </row>
    <row r="518" spans="1:9" ht="12">
      <c r="A518" s="65"/>
      <c r="B518" s="81"/>
      <c r="C518" s="200" t="s">
        <v>87</v>
      </c>
      <c r="D518" s="128"/>
      <c r="E518" s="128"/>
      <c r="F518" s="198"/>
      <c r="G518" s="139"/>
      <c r="H518" s="199"/>
      <c r="I518" s="959"/>
    </row>
    <row r="519" spans="1:9" ht="12">
      <c r="A519" s="65"/>
      <c r="B519" s="81"/>
      <c r="C519" s="200" t="s">
        <v>88</v>
      </c>
      <c r="D519" s="128"/>
      <c r="E519" s="128"/>
      <c r="F519" s="198"/>
      <c r="G519" s="139"/>
      <c r="H519" s="199"/>
      <c r="I519" s="959"/>
    </row>
    <row r="520" spans="1:9" ht="24">
      <c r="A520" s="65"/>
      <c r="B520" s="81"/>
      <c r="C520" s="200" t="s">
        <v>89</v>
      </c>
      <c r="D520" s="202"/>
      <c r="E520" s="202"/>
      <c r="F520" s="198"/>
      <c r="G520" s="139"/>
      <c r="H520" s="199"/>
      <c r="I520" s="959"/>
    </row>
    <row r="521" spans="1:9" ht="36">
      <c r="A521" s="65"/>
      <c r="B521" s="81"/>
      <c r="C521" s="203" t="s">
        <v>90</v>
      </c>
      <c r="D521" s="202"/>
      <c r="E521" s="202"/>
      <c r="F521" s="198"/>
      <c r="G521" s="139"/>
      <c r="H521" s="199"/>
      <c r="I521" s="959"/>
    </row>
    <row r="522" spans="1:9" ht="24">
      <c r="A522" s="65"/>
      <c r="B522" s="81"/>
      <c r="C522" s="200" t="s">
        <v>91</v>
      </c>
      <c r="D522" s="202"/>
      <c r="E522" s="202"/>
      <c r="F522" s="198"/>
      <c r="G522" s="204"/>
      <c r="H522" s="205"/>
      <c r="I522" s="960"/>
    </row>
    <row r="523" spans="1:9" ht="23.25" customHeight="1">
      <c r="A523" s="65"/>
      <c r="B523" s="81"/>
      <c r="C523" s="203" t="s">
        <v>92</v>
      </c>
      <c r="D523" s="202"/>
      <c r="E523" s="202"/>
      <c r="F523" s="198"/>
      <c r="G523" s="204"/>
      <c r="H523" s="205"/>
      <c r="I523" s="960"/>
    </row>
    <row r="524" spans="1:9" ht="12">
      <c r="A524" s="65"/>
      <c r="B524" s="81"/>
      <c r="C524" s="203" t="s">
        <v>93</v>
      </c>
      <c r="D524" s="202"/>
      <c r="E524" s="202"/>
      <c r="F524" s="198"/>
      <c r="G524" s="204"/>
      <c r="H524" s="205"/>
      <c r="I524" s="960"/>
    </row>
    <row r="525" spans="1:9" ht="12">
      <c r="A525" s="65"/>
      <c r="B525" s="81"/>
      <c r="C525" s="200" t="s">
        <v>94</v>
      </c>
      <c r="D525" s="202"/>
      <c r="E525" s="202"/>
      <c r="F525" s="198"/>
      <c r="G525" s="204"/>
      <c r="H525" s="205"/>
      <c r="I525" s="960"/>
    </row>
    <row r="526" spans="1:9" ht="12">
      <c r="A526" s="65"/>
      <c r="B526" s="81"/>
      <c r="C526" s="200" t="s">
        <v>95</v>
      </c>
      <c r="D526" s="202"/>
      <c r="E526" s="202"/>
      <c r="F526" s="198"/>
      <c r="G526" s="204"/>
      <c r="H526" s="205"/>
      <c r="I526" s="960"/>
    </row>
    <row r="527" spans="1:9" ht="24">
      <c r="A527" s="65"/>
      <c r="B527" s="81"/>
      <c r="C527" s="200" t="s">
        <v>96</v>
      </c>
      <c r="D527" s="202"/>
      <c r="E527" s="202"/>
      <c r="F527" s="198"/>
      <c r="G527" s="204"/>
      <c r="H527" s="205"/>
      <c r="I527" s="960"/>
    </row>
    <row r="528" spans="1:9" ht="24">
      <c r="A528" s="65"/>
      <c r="B528" s="81"/>
      <c r="C528" s="196" t="s">
        <v>97</v>
      </c>
      <c r="D528" s="202"/>
      <c r="E528" s="202"/>
      <c r="F528" s="198"/>
      <c r="G528" s="204"/>
      <c r="H528" s="205"/>
      <c r="I528" s="960"/>
    </row>
    <row r="529" spans="1:9" ht="12">
      <c r="A529" s="65"/>
      <c r="B529" s="81"/>
      <c r="C529" s="206" t="s">
        <v>98</v>
      </c>
      <c r="D529" s="351" t="s">
        <v>71</v>
      </c>
      <c r="E529" s="351" t="s">
        <v>71</v>
      </c>
      <c r="F529" s="207" t="s">
        <v>22</v>
      </c>
      <c r="G529" s="208">
        <v>25</v>
      </c>
      <c r="H529" s="209"/>
      <c r="I529" s="961">
        <f>G529*H529</f>
        <v>0</v>
      </c>
    </row>
    <row r="530" spans="1:9" ht="12">
      <c r="A530" s="65"/>
      <c r="B530" s="81"/>
      <c r="C530" s="196"/>
      <c r="D530" s="202"/>
      <c r="E530" s="202"/>
      <c r="F530" s="198"/>
      <c r="G530" s="204"/>
      <c r="H530" s="205"/>
      <c r="I530" s="960"/>
    </row>
    <row r="531" spans="1:9" ht="48">
      <c r="A531" s="65">
        <f>$A$510</f>
        <v>3</v>
      </c>
      <c r="B531" s="81" t="s">
        <v>7</v>
      </c>
      <c r="C531" s="206" t="s">
        <v>99</v>
      </c>
      <c r="D531" s="351" t="s">
        <v>71</v>
      </c>
      <c r="E531" s="351" t="s">
        <v>71</v>
      </c>
      <c r="F531" s="207" t="s">
        <v>22</v>
      </c>
      <c r="G531" s="208">
        <v>50</v>
      </c>
      <c r="H531" s="209"/>
      <c r="I531" s="961">
        <f>G531*H531</f>
        <v>0</v>
      </c>
    </row>
    <row r="532" spans="1:9" ht="12">
      <c r="A532" s="65"/>
      <c r="B532" s="81"/>
      <c r="C532" s="196"/>
      <c r="D532" s="202"/>
      <c r="E532" s="202"/>
      <c r="F532" s="198"/>
      <c r="G532" s="204"/>
      <c r="H532" s="205"/>
      <c r="I532" s="960"/>
    </row>
    <row r="533" spans="1:9" ht="24">
      <c r="A533" s="65">
        <f>$A$510</f>
        <v>3</v>
      </c>
      <c r="B533" s="81" t="s">
        <v>8</v>
      </c>
      <c r="C533" s="206" t="s">
        <v>100</v>
      </c>
      <c r="D533" s="351" t="s">
        <v>71</v>
      </c>
      <c r="E533" s="351" t="s">
        <v>71</v>
      </c>
      <c r="F533" s="207" t="s">
        <v>22</v>
      </c>
      <c r="G533" s="208">
        <v>25</v>
      </c>
      <c r="H533" s="209"/>
      <c r="I533" s="961">
        <f>G533*H533</f>
        <v>0</v>
      </c>
    </row>
    <row r="534" spans="1:9" ht="12">
      <c r="A534" s="65"/>
      <c r="B534" s="81"/>
      <c r="C534" s="156"/>
      <c r="D534" s="352"/>
      <c r="E534" s="352"/>
      <c r="F534" s="353"/>
      <c r="G534" s="354"/>
      <c r="H534" s="69"/>
      <c r="I534" s="960"/>
    </row>
    <row r="535" spans="1:9" ht="26">
      <c r="A535" s="367">
        <f>$A$510</f>
        <v>3</v>
      </c>
      <c r="B535" s="339"/>
      <c r="C535" s="356" t="s">
        <v>101</v>
      </c>
      <c r="D535" s="357"/>
      <c r="E535" s="357"/>
      <c r="F535" s="340"/>
      <c r="G535" s="343"/>
      <c r="H535" s="358"/>
      <c r="I535" s="956">
        <f>SUM(I511:I534)</f>
        <v>0</v>
      </c>
    </row>
    <row r="537" spans="1:9" ht="28">
      <c r="A537" s="58">
        <v>4</v>
      </c>
      <c r="B537" s="32"/>
      <c r="C537" s="60" t="s">
        <v>54</v>
      </c>
      <c r="D537" s="57"/>
      <c r="E537" s="57"/>
      <c r="F537" s="57"/>
      <c r="G537" s="189"/>
      <c r="H537" s="59"/>
      <c r="I537" s="956"/>
    </row>
    <row r="539" spans="1:9" ht="60">
      <c r="A539" s="65">
        <f>$A$537</f>
        <v>4</v>
      </c>
      <c r="B539" s="188" t="s">
        <v>5</v>
      </c>
      <c r="C539" s="160" t="s">
        <v>55</v>
      </c>
      <c r="D539" s="132" t="s">
        <v>71</v>
      </c>
      <c r="E539" s="132" t="s">
        <v>71</v>
      </c>
      <c r="F539" s="137" t="s">
        <v>0</v>
      </c>
      <c r="G539" s="138">
        <v>1</v>
      </c>
      <c r="H539" s="187"/>
      <c r="I539" s="962">
        <f>G539*H539</f>
        <v>0</v>
      </c>
    </row>
    <row r="540" spans="1:9" ht="12">
      <c r="A540" s="68"/>
      <c r="B540" s="190"/>
      <c r="C540" s="92"/>
      <c r="D540" s="248"/>
      <c r="E540" s="248"/>
      <c r="F540" s="152"/>
      <c r="G540" s="153"/>
      <c r="H540" s="154"/>
      <c r="I540" s="963"/>
    </row>
    <row r="541" spans="1:9" ht="24">
      <c r="A541" s="65">
        <f>$A$537</f>
        <v>4</v>
      </c>
      <c r="B541" s="188" t="s">
        <v>6</v>
      </c>
      <c r="C541" s="155" t="s">
        <v>56</v>
      </c>
      <c r="D541" s="132" t="s">
        <v>71</v>
      </c>
      <c r="E541" s="132" t="s">
        <v>71</v>
      </c>
      <c r="F541" s="137" t="s">
        <v>0</v>
      </c>
      <c r="G541" s="138">
        <v>1</v>
      </c>
      <c r="H541" s="151"/>
      <c r="I541" s="964">
        <f>G541*H541</f>
        <v>0</v>
      </c>
    </row>
    <row r="542" spans="1:9" ht="12">
      <c r="A542" s="65"/>
      <c r="B542" s="188"/>
      <c r="C542" s="156"/>
      <c r="D542" s="248"/>
      <c r="E542" s="248"/>
      <c r="F542" s="139"/>
      <c r="G542" s="157"/>
      <c r="H542" s="100"/>
      <c r="I542" s="947"/>
    </row>
    <row r="543" spans="1:9" ht="13">
      <c r="A543" s="65">
        <f>$A$537</f>
        <v>4</v>
      </c>
      <c r="B543" s="188" t="s">
        <v>7</v>
      </c>
      <c r="C543" s="160" t="s">
        <v>57</v>
      </c>
      <c r="D543" s="132" t="s">
        <v>71</v>
      </c>
      <c r="E543" s="132" t="s">
        <v>71</v>
      </c>
      <c r="F543" s="137" t="s">
        <v>0</v>
      </c>
      <c r="G543" s="158">
        <v>1</v>
      </c>
      <c r="H543" s="159"/>
      <c r="I543" s="964">
        <f>G543*H543</f>
        <v>0</v>
      </c>
    </row>
    <row r="544" spans="1:9" ht="12">
      <c r="A544" s="63"/>
      <c r="B544" s="188"/>
      <c r="C544" s="211"/>
      <c r="D544" s="202"/>
      <c r="E544" s="202"/>
      <c r="F544" s="198"/>
      <c r="G544" s="204"/>
      <c r="H544" s="205"/>
      <c r="I544" s="960"/>
    </row>
    <row r="545" spans="1:9" ht="28">
      <c r="A545" s="58">
        <f>A537</f>
        <v>4</v>
      </c>
      <c r="B545" s="67"/>
      <c r="C545" s="32" t="s">
        <v>58</v>
      </c>
      <c r="D545" s="57"/>
      <c r="E545" s="57"/>
      <c r="F545" s="57"/>
      <c r="G545" s="189"/>
      <c r="H545" s="212"/>
      <c r="I545" s="965">
        <f>SUM(I538:I544)</f>
        <v>0</v>
      </c>
    </row>
    <row r="547" spans="1:9" ht="14">
      <c r="A547" s="37">
        <v>5</v>
      </c>
      <c r="B547" s="22"/>
      <c r="C547" s="60" t="s">
        <v>33</v>
      </c>
      <c r="D547" s="174"/>
      <c r="E547" s="174"/>
      <c r="F547" s="174"/>
      <c r="G547" s="23"/>
      <c r="H547" s="184"/>
      <c r="I547" s="966"/>
    </row>
    <row r="548" spans="1:9" ht="13">
      <c r="A548" s="239"/>
      <c r="B548" s="240"/>
      <c r="C548" s="241"/>
      <c r="D548" s="242"/>
      <c r="E548" s="242"/>
      <c r="F548" s="242"/>
      <c r="G548" s="243"/>
      <c r="H548" s="244"/>
      <c r="I548" s="967"/>
    </row>
    <row r="549" spans="1:9" ht="13">
      <c r="A549" s="65">
        <f>$A$547</f>
        <v>5</v>
      </c>
      <c r="B549" s="188" t="s">
        <v>5</v>
      </c>
      <c r="C549" s="165" t="s">
        <v>34</v>
      </c>
      <c r="D549" s="132" t="s">
        <v>71</v>
      </c>
      <c r="E549" s="132" t="s">
        <v>71</v>
      </c>
      <c r="F549" s="169" t="s">
        <v>0</v>
      </c>
      <c r="G549" s="181">
        <v>1</v>
      </c>
      <c r="H549" s="94"/>
      <c r="I549" s="954">
        <f>G549*H549</f>
        <v>0</v>
      </c>
    </row>
    <row r="550" spans="1:9">
      <c r="C550" s="161"/>
      <c r="D550" s="175"/>
      <c r="E550" s="175"/>
      <c r="F550" s="170"/>
      <c r="G550" s="182"/>
      <c r="H550" s="162"/>
      <c r="I550" s="968"/>
    </row>
    <row r="551" spans="1:9" ht="13">
      <c r="A551" s="65">
        <f>$A$547</f>
        <v>5</v>
      </c>
      <c r="B551" s="188" t="s">
        <v>6</v>
      </c>
      <c r="C551" s="165" t="s">
        <v>35</v>
      </c>
      <c r="D551" s="132" t="s">
        <v>71</v>
      </c>
      <c r="E551" s="132" t="s">
        <v>71</v>
      </c>
      <c r="F551" s="169" t="s">
        <v>0</v>
      </c>
      <c r="G551" s="181">
        <v>1</v>
      </c>
      <c r="H551" s="94"/>
      <c r="I551" s="954">
        <f>G551*H551</f>
        <v>0</v>
      </c>
    </row>
    <row r="552" spans="1:9">
      <c r="C552" s="163"/>
      <c r="D552" s="176"/>
      <c r="E552" s="176"/>
      <c r="F552" s="31"/>
      <c r="G552" s="183"/>
      <c r="H552" s="7"/>
      <c r="I552" s="969"/>
    </row>
    <row r="553" spans="1:9" ht="36">
      <c r="A553" s="65">
        <f>$A$547</f>
        <v>5</v>
      </c>
      <c r="B553" s="188" t="s">
        <v>7</v>
      </c>
      <c r="C553" s="165" t="s">
        <v>103</v>
      </c>
      <c r="D553" s="132" t="s">
        <v>71</v>
      </c>
      <c r="E553" s="132" t="s">
        <v>71</v>
      </c>
      <c r="F553" s="169" t="s">
        <v>0</v>
      </c>
      <c r="G553" s="181">
        <v>1</v>
      </c>
      <c r="H553" s="94"/>
      <c r="I553" s="954">
        <f>G553*H553</f>
        <v>0</v>
      </c>
    </row>
    <row r="554" spans="1:9">
      <c r="C554" s="163"/>
      <c r="D554" s="176"/>
      <c r="E554" s="176"/>
      <c r="F554" s="31"/>
      <c r="G554" s="183"/>
      <c r="H554" s="164"/>
      <c r="I554" s="970"/>
    </row>
    <row r="555" spans="1:9" ht="60">
      <c r="A555" s="65">
        <f>$A$547</f>
        <v>5</v>
      </c>
      <c r="B555" s="188" t="s">
        <v>8</v>
      </c>
      <c r="C555" s="166" t="s">
        <v>36</v>
      </c>
      <c r="D555" s="177"/>
      <c r="E555" s="177"/>
      <c r="F555" s="31"/>
      <c r="G555" s="183"/>
      <c r="H555" s="164"/>
      <c r="I555" s="970"/>
    </row>
    <row r="556" spans="1:9" ht="12">
      <c r="C556" s="166" t="s">
        <v>37</v>
      </c>
      <c r="D556" s="177"/>
      <c r="E556" s="177"/>
      <c r="F556" s="31"/>
      <c r="G556" s="183"/>
      <c r="H556" s="164"/>
      <c r="I556" s="970"/>
    </row>
    <row r="557" spans="1:9" ht="24">
      <c r="C557" s="167" t="s">
        <v>38</v>
      </c>
      <c r="D557" s="178"/>
      <c r="E557" s="178"/>
      <c r="F557" s="31"/>
      <c r="G557" s="183"/>
      <c r="H557" s="164"/>
      <c r="I557" s="970"/>
    </row>
    <row r="558" spans="1:9" ht="24">
      <c r="C558" s="167" t="s">
        <v>39</v>
      </c>
      <c r="D558" s="178"/>
      <c r="E558" s="178"/>
      <c r="F558" s="31"/>
      <c r="G558" s="183"/>
      <c r="H558" s="164"/>
      <c r="I558" s="970"/>
    </row>
    <row r="559" spans="1:9" ht="36">
      <c r="C559" s="167" t="s">
        <v>40</v>
      </c>
      <c r="D559" s="178"/>
      <c r="E559" s="178"/>
      <c r="F559" s="31"/>
      <c r="G559" s="183"/>
      <c r="H559" s="164"/>
      <c r="I559" s="970"/>
    </row>
    <row r="560" spans="1:9" ht="24">
      <c r="C560" s="167" t="s">
        <v>41</v>
      </c>
      <c r="D560" s="178"/>
      <c r="E560" s="178"/>
      <c r="F560" s="31"/>
      <c r="G560" s="183"/>
      <c r="H560" s="164"/>
      <c r="I560" s="970"/>
    </row>
    <row r="561" spans="1:9" ht="36">
      <c r="C561" s="167" t="s">
        <v>42</v>
      </c>
      <c r="D561" s="178"/>
      <c r="E561" s="178"/>
      <c r="F561" s="31"/>
      <c r="G561" s="183"/>
      <c r="H561" s="164"/>
      <c r="I561" s="970"/>
    </row>
    <row r="562" spans="1:9" ht="24">
      <c r="C562" s="168" t="s">
        <v>43</v>
      </c>
      <c r="D562" s="132" t="s">
        <v>71</v>
      </c>
      <c r="E562" s="132" t="s">
        <v>71</v>
      </c>
      <c r="F562" s="169" t="s">
        <v>0</v>
      </c>
      <c r="G562" s="181">
        <v>1</v>
      </c>
      <c r="H562" s="94"/>
      <c r="I562" s="954">
        <f>G562*H562</f>
        <v>0</v>
      </c>
    </row>
    <row r="563" spans="1:9" ht="12">
      <c r="C563" s="28"/>
      <c r="D563" s="21"/>
      <c r="E563" s="21"/>
      <c r="F563" s="29"/>
      <c r="G563" s="30"/>
      <c r="H563" s="13"/>
      <c r="I563" s="940"/>
    </row>
    <row r="564" spans="1:9" ht="14">
      <c r="A564" s="58">
        <f>A547</f>
        <v>5</v>
      </c>
      <c r="B564" s="67"/>
      <c r="C564" s="32" t="s">
        <v>44</v>
      </c>
      <c r="D564" s="57"/>
      <c r="E564" s="57"/>
      <c r="F564" s="57"/>
      <c r="G564" s="189"/>
      <c r="H564" s="212"/>
      <c r="I564" s="965">
        <f>SUM(I548:I563)</f>
        <v>0</v>
      </c>
    </row>
    <row r="566" spans="1:9" ht="45">
      <c r="A566" s="396"/>
      <c r="B566" s="396"/>
      <c r="C566" s="391" t="s">
        <v>159</v>
      </c>
      <c r="D566" s="392"/>
      <c r="E566" s="392"/>
      <c r="F566" s="393"/>
      <c r="G566" s="394"/>
      <c r="H566" s="395"/>
      <c r="I566" s="971">
        <f>SUM(I437,I508,I535,I545,I564)</f>
        <v>0</v>
      </c>
    </row>
    <row r="568" spans="1:9" ht="13">
      <c r="A568" s="231"/>
      <c r="B568" s="232"/>
      <c r="C568" s="233" t="s">
        <v>160</v>
      </c>
      <c r="D568" s="245"/>
      <c r="E568" s="245"/>
      <c r="F568" s="234"/>
      <c r="G568" s="235"/>
      <c r="H568" s="236"/>
      <c r="I568" s="933"/>
    </row>
    <row r="569" spans="1:9" ht="13">
      <c r="A569" s="452"/>
      <c r="B569" s="453"/>
      <c r="C569" s="454"/>
      <c r="D569" s="455"/>
      <c r="E569" s="455"/>
      <c r="F569" s="456"/>
      <c r="G569" s="457"/>
      <c r="H569" s="458"/>
      <c r="I569" s="934"/>
    </row>
    <row r="570" spans="1:9" ht="13">
      <c r="A570" s="48">
        <v>1</v>
      </c>
      <c r="B570" s="50"/>
      <c r="C570" s="42" t="s">
        <v>31</v>
      </c>
      <c r="D570" s="42"/>
      <c r="E570" s="42"/>
      <c r="F570" s="51"/>
      <c r="G570" s="70"/>
      <c r="H570" s="41"/>
      <c r="I570" s="935"/>
    </row>
    <row r="571" spans="1:9" ht="60">
      <c r="A571" s="63"/>
      <c r="B571" s="64"/>
      <c r="C571" s="368" t="s">
        <v>161</v>
      </c>
      <c r="D571" s="368"/>
      <c r="E571" s="368"/>
      <c r="F571" s="87"/>
      <c r="G571" s="274"/>
      <c r="H571" s="275"/>
      <c r="I571" s="975"/>
    </row>
    <row r="572" spans="1:9" ht="12">
      <c r="A572" s="63"/>
      <c r="B572" s="64"/>
      <c r="C572" s="369"/>
      <c r="D572" s="369"/>
      <c r="E572" s="369"/>
      <c r="F572" s="87"/>
      <c r="G572" s="274"/>
      <c r="H572" s="275"/>
      <c r="I572" s="975"/>
    </row>
    <row r="573" spans="1:9" ht="12">
      <c r="A573" s="65">
        <f>$A$570</f>
        <v>1</v>
      </c>
      <c r="B573" s="81" t="s">
        <v>5</v>
      </c>
      <c r="C573" s="370" t="s">
        <v>118</v>
      </c>
      <c r="D573" s="132" t="s">
        <v>71</v>
      </c>
      <c r="E573" s="132" t="s">
        <v>71</v>
      </c>
      <c r="F573" s="371" t="s">
        <v>0</v>
      </c>
      <c r="G573" s="372">
        <v>2</v>
      </c>
      <c r="H573" s="151"/>
      <c r="I573" s="989">
        <f>G573*H573</f>
        <v>0</v>
      </c>
    </row>
    <row r="574" spans="1:9" ht="12">
      <c r="A574" s="65"/>
      <c r="B574" s="81"/>
      <c r="C574" s="373"/>
      <c r="D574" s="373"/>
      <c r="E574" s="373"/>
      <c r="F574" s="277"/>
      <c r="G574" s="280"/>
      <c r="H574" s="374"/>
      <c r="I574" s="975"/>
    </row>
    <row r="575" spans="1:9" ht="12">
      <c r="A575" s="65"/>
      <c r="B575" s="81"/>
      <c r="C575" s="375" t="s">
        <v>162</v>
      </c>
      <c r="D575" s="375"/>
      <c r="E575" s="375"/>
      <c r="F575" s="139"/>
      <c r="G575" s="264"/>
      <c r="H575" s="376"/>
      <c r="I575" s="963"/>
    </row>
    <row r="576" spans="1:9" ht="48">
      <c r="A576" s="65">
        <f>$A$570</f>
        <v>1</v>
      </c>
      <c r="B576" s="81" t="s">
        <v>6</v>
      </c>
      <c r="C576" s="318" t="s">
        <v>163</v>
      </c>
      <c r="D576" s="318"/>
      <c r="E576" s="318"/>
      <c r="F576" s="82"/>
      <c r="G576" s="259"/>
      <c r="H576" s="260"/>
      <c r="I576" s="982"/>
    </row>
    <row r="577" spans="1:9" ht="12">
      <c r="A577" s="65"/>
      <c r="B577" s="81"/>
      <c r="C577" s="318" t="s">
        <v>164</v>
      </c>
      <c r="D577" s="318"/>
      <c r="E577" s="318"/>
      <c r="F577" s="82"/>
      <c r="G577" s="259"/>
      <c r="H577" s="260"/>
      <c r="I577" s="982"/>
    </row>
    <row r="578" spans="1:9" ht="12">
      <c r="A578" s="65"/>
      <c r="B578" s="81"/>
      <c r="C578" s="318" t="s">
        <v>165</v>
      </c>
      <c r="D578" s="318"/>
      <c r="E578" s="318"/>
      <c r="F578" s="82"/>
      <c r="G578" s="259"/>
      <c r="H578" s="260"/>
      <c r="I578" s="982"/>
    </row>
    <row r="579" spans="1:9" ht="12">
      <c r="A579" s="65"/>
      <c r="B579" s="81"/>
      <c r="C579" s="319" t="s">
        <v>166</v>
      </c>
      <c r="D579" s="132" t="s">
        <v>71</v>
      </c>
      <c r="E579" s="132" t="s">
        <v>71</v>
      </c>
      <c r="F579" s="135" t="s">
        <v>0</v>
      </c>
      <c r="G579" s="261">
        <v>1</v>
      </c>
      <c r="H579" s="136"/>
      <c r="I579" s="974">
        <f>G579*H579</f>
        <v>0</v>
      </c>
    </row>
    <row r="580" spans="1:9" ht="12">
      <c r="A580" s="65"/>
      <c r="B580" s="81"/>
      <c r="C580" s="373"/>
      <c r="D580" s="373"/>
      <c r="E580" s="373"/>
      <c r="F580" s="277"/>
      <c r="G580" s="280"/>
      <c r="H580" s="374"/>
      <c r="I580" s="975"/>
    </row>
    <row r="581" spans="1:9" ht="14">
      <c r="A581" s="58">
        <f>A570</f>
        <v>1</v>
      </c>
      <c r="B581" s="50"/>
      <c r="C581" s="32" t="s">
        <v>32</v>
      </c>
      <c r="D581" s="32"/>
      <c r="E581" s="32"/>
      <c r="F581" s="57"/>
      <c r="G581" s="281"/>
      <c r="H581" s="89"/>
      <c r="I581" s="956">
        <f>SUM(I571:I580)</f>
        <v>0</v>
      </c>
    </row>
    <row r="583" spans="1:9" ht="13">
      <c r="A583" s="58">
        <v>2</v>
      </c>
      <c r="B583" s="50"/>
      <c r="C583" s="341" t="s">
        <v>120</v>
      </c>
      <c r="D583" s="341"/>
      <c r="E583" s="341"/>
      <c r="F583" s="57"/>
      <c r="G583" s="281"/>
      <c r="H583" s="59"/>
      <c r="I583" s="956"/>
    </row>
    <row r="584" spans="1:9" ht="13">
      <c r="C584" s="377"/>
      <c r="D584" s="377"/>
      <c r="E584" s="377"/>
      <c r="F584" s="378"/>
      <c r="G584" s="379"/>
      <c r="H584" s="380"/>
      <c r="I584" s="990"/>
    </row>
    <row r="585" spans="1:9" ht="48">
      <c r="C585" s="381" t="s">
        <v>167</v>
      </c>
      <c r="D585" s="381"/>
      <c r="E585" s="381"/>
      <c r="F585" s="87"/>
      <c r="G585" s="274"/>
      <c r="H585" s="275"/>
      <c r="I585" s="975"/>
    </row>
    <row r="586" spans="1:9" ht="12">
      <c r="C586" s="276"/>
      <c r="D586" s="276"/>
      <c r="E586" s="276"/>
      <c r="F586" s="277"/>
      <c r="G586" s="88"/>
      <c r="H586" s="277"/>
      <c r="I586" s="975"/>
    </row>
    <row r="587" spans="1:9" ht="36">
      <c r="A587" s="386">
        <f>$A$583</f>
        <v>2</v>
      </c>
      <c r="B587" s="387" t="s">
        <v>5</v>
      </c>
      <c r="C587" s="382" t="s">
        <v>168</v>
      </c>
      <c r="D587" s="132" t="s">
        <v>71</v>
      </c>
      <c r="E587" s="132" t="s">
        <v>71</v>
      </c>
      <c r="F587" s="143" t="s">
        <v>0</v>
      </c>
      <c r="G587" s="103">
        <v>2</v>
      </c>
      <c r="H587" s="383"/>
      <c r="I587" s="964">
        <f>G587*H587</f>
        <v>0</v>
      </c>
    </row>
    <row r="588" spans="1:9" ht="12">
      <c r="C588" s="384"/>
      <c r="D588" s="384"/>
      <c r="E588" s="384"/>
      <c r="F588" s="326"/>
      <c r="G588" s="385"/>
      <c r="H588" s="88"/>
      <c r="I588" s="975"/>
    </row>
    <row r="589" spans="1:9" ht="28">
      <c r="A589" s="58">
        <f>A583</f>
        <v>2</v>
      </c>
      <c r="B589" s="50"/>
      <c r="C589" s="32" t="s">
        <v>123</v>
      </c>
      <c r="D589" s="32"/>
      <c r="E589" s="32"/>
      <c r="F589" s="57"/>
      <c r="G589" s="281"/>
      <c r="H589" s="89"/>
      <c r="I589" s="956">
        <f>SUM(I584:I588)</f>
        <v>0</v>
      </c>
    </row>
    <row r="591" spans="1:9" ht="13">
      <c r="A591" s="58">
        <v>3</v>
      </c>
      <c r="B591" s="50"/>
      <c r="C591" s="341" t="s">
        <v>169</v>
      </c>
      <c r="D591" s="341"/>
      <c r="E591" s="341"/>
      <c r="F591" s="57"/>
      <c r="G591" s="281"/>
      <c r="H591" s="59"/>
      <c r="I591" s="956"/>
    </row>
    <row r="592" spans="1:9" ht="13">
      <c r="C592" s="377"/>
      <c r="D592" s="377"/>
      <c r="E592" s="377"/>
      <c r="F592" s="378"/>
      <c r="G592" s="379"/>
      <c r="H592" s="380"/>
      <c r="I592" s="990"/>
    </row>
    <row r="593" spans="1:9" ht="84">
      <c r="C593" s="368" t="s">
        <v>170</v>
      </c>
      <c r="D593" s="368"/>
      <c r="E593" s="368"/>
      <c r="F593" s="87"/>
      <c r="G593" s="274"/>
      <c r="H593" s="275"/>
      <c r="I593" s="975"/>
    </row>
    <row r="594" spans="1:9" ht="149.25" customHeight="1">
      <c r="C594" s="388" t="s">
        <v>171</v>
      </c>
      <c r="D594" s="388"/>
      <c r="E594" s="388"/>
      <c r="F594" s="87"/>
      <c r="G594" s="274"/>
      <c r="H594" s="275"/>
      <c r="I594" s="975"/>
    </row>
    <row r="595" spans="1:9" ht="12">
      <c r="C595" s="389"/>
      <c r="D595" s="389"/>
      <c r="E595" s="389"/>
      <c r="F595" s="277"/>
      <c r="G595" s="88"/>
      <c r="H595" s="277"/>
      <c r="I595" s="975"/>
    </row>
    <row r="596" spans="1:9" ht="48">
      <c r="A596" s="65">
        <f>$A$591</f>
        <v>3</v>
      </c>
      <c r="B596" s="81" t="s">
        <v>5</v>
      </c>
      <c r="C596" s="218" t="s">
        <v>172</v>
      </c>
      <c r="D596" s="132" t="s">
        <v>71</v>
      </c>
      <c r="E596" s="132" t="s">
        <v>71</v>
      </c>
      <c r="F596" s="137" t="s">
        <v>0</v>
      </c>
      <c r="G596" s="138">
        <v>1</v>
      </c>
      <c r="H596" s="383"/>
      <c r="I596" s="964">
        <f>G596*H596</f>
        <v>0</v>
      </c>
    </row>
    <row r="597" spans="1:9" ht="12">
      <c r="C597" s="276"/>
      <c r="D597" s="276"/>
      <c r="E597" s="276"/>
      <c r="F597" s="277"/>
      <c r="G597" s="280"/>
      <c r="H597" s="88"/>
      <c r="I597" s="975"/>
    </row>
    <row r="598" spans="1:9" ht="28">
      <c r="A598" s="58">
        <v>3</v>
      </c>
      <c r="B598" s="50"/>
      <c r="C598" s="32" t="s">
        <v>173</v>
      </c>
      <c r="D598" s="32"/>
      <c r="E598" s="32"/>
      <c r="F598" s="57"/>
      <c r="G598" s="281"/>
      <c r="H598" s="89"/>
      <c r="I598" s="956">
        <f>SUM(I592:I597)</f>
        <v>0</v>
      </c>
    </row>
    <row r="600" spans="1:9" ht="14">
      <c r="A600" s="48">
        <v>4</v>
      </c>
      <c r="B600" s="50"/>
      <c r="C600" s="39" t="s">
        <v>29</v>
      </c>
      <c r="D600" s="51"/>
      <c r="E600" s="51"/>
      <c r="F600" s="51"/>
      <c r="G600" s="40"/>
      <c r="H600" s="41"/>
      <c r="I600" s="935"/>
    </row>
    <row r="601" spans="1:9" ht="12">
      <c r="A601" s="282"/>
      <c r="B601" s="283"/>
      <c r="C601" s="284"/>
      <c r="D601" s="222"/>
      <c r="E601" s="222"/>
      <c r="F601" s="223"/>
      <c r="G601" s="224"/>
      <c r="H601" s="225"/>
      <c r="I601" s="976"/>
    </row>
    <row r="602" spans="1:9" ht="24">
      <c r="A602" s="256">
        <f>$A$600</f>
        <v>4</v>
      </c>
      <c r="B602" s="285" t="s">
        <v>5</v>
      </c>
      <c r="C602" s="728" t="s">
        <v>174</v>
      </c>
      <c r="D602" s="713"/>
      <c r="E602" s="713"/>
      <c r="F602" s="762"/>
      <c r="G602" s="763"/>
      <c r="H602" s="764"/>
      <c r="I602" s="977"/>
    </row>
    <row r="603" spans="1:9" ht="12">
      <c r="A603" s="256"/>
      <c r="B603" s="285"/>
      <c r="C603" s="728" t="s">
        <v>65</v>
      </c>
      <c r="D603" s="713"/>
      <c r="E603" s="713"/>
      <c r="F603" s="762"/>
      <c r="G603" s="763"/>
      <c r="H603" s="764"/>
      <c r="I603" s="977"/>
    </row>
    <row r="604" spans="1:9" ht="12">
      <c r="A604" s="249"/>
      <c r="B604" s="288"/>
      <c r="C604" s="723" t="s">
        <v>143</v>
      </c>
      <c r="D604" s="765"/>
      <c r="E604" s="765"/>
      <c r="F604" s="762"/>
      <c r="G604" s="763"/>
      <c r="H604" s="764"/>
      <c r="I604" s="977"/>
    </row>
    <row r="605" spans="1:9" ht="12">
      <c r="A605" s="249"/>
      <c r="B605" s="288"/>
      <c r="C605" s="723" t="s">
        <v>175</v>
      </c>
      <c r="D605" s="765"/>
      <c r="E605" s="765"/>
      <c r="F605" s="762"/>
      <c r="G605" s="763"/>
      <c r="H605" s="764"/>
      <c r="I605" s="977"/>
    </row>
    <row r="606" spans="1:9" ht="12">
      <c r="A606" s="249"/>
      <c r="B606" s="288"/>
      <c r="C606" s="723" t="s">
        <v>176</v>
      </c>
      <c r="D606" s="765"/>
      <c r="E606" s="765"/>
      <c r="F606" s="762"/>
      <c r="G606" s="763"/>
      <c r="H606" s="764"/>
      <c r="I606" s="977"/>
    </row>
    <row r="607" spans="1:9" ht="48">
      <c r="A607" s="249"/>
      <c r="B607" s="288"/>
      <c r="C607" s="724" t="s">
        <v>80</v>
      </c>
      <c r="D607" s="725"/>
      <c r="E607" s="725"/>
      <c r="F607" s="762"/>
      <c r="G607" s="763"/>
      <c r="H607" s="764"/>
      <c r="I607" s="977"/>
    </row>
    <row r="608" spans="1:9" ht="24">
      <c r="A608" s="249"/>
      <c r="B608" s="288"/>
      <c r="C608" s="724" t="s">
        <v>81</v>
      </c>
      <c r="D608" s="725"/>
      <c r="E608" s="725"/>
      <c r="F608" s="762"/>
      <c r="G608" s="763"/>
      <c r="H608" s="764"/>
      <c r="I608" s="977"/>
    </row>
    <row r="609" spans="1:9" ht="12">
      <c r="A609" s="249"/>
      <c r="B609" s="288"/>
      <c r="C609" s="726" t="s">
        <v>69</v>
      </c>
      <c r="D609" s="727"/>
      <c r="E609" s="727"/>
      <c r="F609" s="762"/>
      <c r="G609" s="763"/>
      <c r="H609" s="764"/>
      <c r="I609" s="977"/>
    </row>
    <row r="610" spans="1:9" ht="72">
      <c r="A610" s="249"/>
      <c r="B610" s="288"/>
      <c r="C610" s="728" t="s">
        <v>52</v>
      </c>
      <c r="D610" s="713"/>
      <c r="E610" s="713"/>
      <c r="F610" s="762"/>
      <c r="G610" s="763"/>
      <c r="H610" s="764"/>
      <c r="I610" s="977"/>
    </row>
    <row r="611" spans="1:9" ht="60">
      <c r="A611" s="249"/>
      <c r="B611" s="288"/>
      <c r="C611" s="728" t="s">
        <v>126</v>
      </c>
      <c r="D611" s="713"/>
      <c r="E611" s="713"/>
      <c r="F611" s="762"/>
      <c r="G611" s="763"/>
      <c r="H611" s="764"/>
      <c r="I611" s="977"/>
    </row>
    <row r="612" spans="1:9" ht="36">
      <c r="A612" s="249"/>
      <c r="B612" s="288"/>
      <c r="C612" s="729" t="s">
        <v>332</v>
      </c>
      <c r="D612" s="730"/>
      <c r="E612" s="730"/>
      <c r="F612" s="731" t="s">
        <v>0</v>
      </c>
      <c r="G612" s="732">
        <v>1</v>
      </c>
      <c r="H612" s="733"/>
      <c r="I612" s="943">
        <f>G612*H612</f>
        <v>0</v>
      </c>
    </row>
    <row r="613" spans="1:9" ht="12">
      <c r="A613" s="249"/>
      <c r="B613" s="288"/>
      <c r="C613" s="120"/>
      <c r="D613" s="125"/>
      <c r="E613" s="125"/>
      <c r="F613" s="286"/>
      <c r="G613" s="292"/>
      <c r="H613" s="293"/>
      <c r="I613" s="978"/>
    </row>
    <row r="614" spans="1:9" ht="96">
      <c r="A614" s="256">
        <f>$A$600</f>
        <v>4</v>
      </c>
      <c r="B614" s="288" t="s">
        <v>6</v>
      </c>
      <c r="C614" s="791" t="s">
        <v>146</v>
      </c>
      <c r="D614" s="730"/>
      <c r="E614" s="730"/>
      <c r="F614" s="792" t="s">
        <v>0</v>
      </c>
      <c r="G614" s="732">
        <v>4</v>
      </c>
      <c r="H614" s="733"/>
      <c r="I614" s="943">
        <f>G614*H614</f>
        <v>0</v>
      </c>
    </row>
    <row r="615" spans="1:9" ht="12">
      <c r="A615" s="256"/>
      <c r="B615" s="288"/>
      <c r="C615" s="120"/>
      <c r="D615" s="125"/>
      <c r="E615" s="125"/>
      <c r="F615" s="286"/>
      <c r="G615" s="292"/>
      <c r="H615" s="293"/>
      <c r="I615" s="978"/>
    </row>
    <row r="616" spans="1:9" ht="96">
      <c r="A616" s="256">
        <f>$A$600</f>
        <v>4</v>
      </c>
      <c r="B616" s="288" t="s">
        <v>7</v>
      </c>
      <c r="C616" s="791" t="s">
        <v>177</v>
      </c>
      <c r="D616" s="730"/>
      <c r="E616" s="730"/>
      <c r="F616" s="731" t="s">
        <v>0</v>
      </c>
      <c r="G616" s="732">
        <v>2</v>
      </c>
      <c r="H616" s="733"/>
      <c r="I616" s="943">
        <f>G616*H616</f>
        <v>0</v>
      </c>
    </row>
    <row r="617" spans="1:9" ht="12">
      <c r="A617" s="256"/>
      <c r="B617" s="288"/>
      <c r="C617" s="120"/>
      <c r="D617" s="125"/>
      <c r="E617" s="125"/>
      <c r="F617" s="286"/>
      <c r="G617" s="292"/>
      <c r="H617" s="293"/>
      <c r="I617" s="978"/>
    </row>
    <row r="618" spans="1:9" ht="372">
      <c r="A618" s="256">
        <f>$A$600</f>
        <v>4</v>
      </c>
      <c r="B618" s="288" t="s">
        <v>8</v>
      </c>
      <c r="C618" s="734" t="s">
        <v>928</v>
      </c>
      <c r="D618" s="766"/>
      <c r="E618" s="766"/>
      <c r="F618" s="736"/>
      <c r="G618" s="737"/>
      <c r="H618" s="738"/>
      <c r="I618" s="945"/>
    </row>
    <row r="619" spans="1:9" ht="108">
      <c r="A619" s="256"/>
      <c r="B619" s="288"/>
      <c r="C619" s="739" t="s">
        <v>929</v>
      </c>
      <c r="D619" s="740"/>
      <c r="E619" s="740"/>
      <c r="F619" s="741" t="s">
        <v>0</v>
      </c>
      <c r="G619" s="742">
        <v>6</v>
      </c>
      <c r="H619" s="743"/>
      <c r="I619" s="946">
        <f>G619*H619</f>
        <v>0</v>
      </c>
    </row>
    <row r="620" spans="1:9" ht="12">
      <c r="A620" s="256"/>
      <c r="B620" s="288"/>
      <c r="C620" s="99"/>
      <c r="D620" s="130"/>
      <c r="E620" s="130"/>
      <c r="F620" s="146"/>
      <c r="G620" s="104"/>
      <c r="H620" s="101"/>
      <c r="I620" s="947"/>
    </row>
    <row r="621" spans="1:9" ht="306">
      <c r="A621" s="256">
        <f>$A$600</f>
        <v>4</v>
      </c>
      <c r="B621" s="288" t="s">
        <v>9</v>
      </c>
      <c r="C621" s="767" t="s">
        <v>931</v>
      </c>
      <c r="D621" s="768"/>
      <c r="E621" s="768"/>
      <c r="F621" s="769"/>
      <c r="G621" s="769"/>
      <c r="H621" s="770"/>
      <c r="I621" s="984"/>
    </row>
    <row r="622" spans="1:9" ht="72">
      <c r="A622" s="256"/>
      <c r="B622" s="288"/>
      <c r="C622" s="739" t="s">
        <v>930</v>
      </c>
      <c r="D622" s="740"/>
      <c r="E622" s="740"/>
      <c r="F622" s="742" t="s">
        <v>0</v>
      </c>
      <c r="G622" s="742">
        <v>3</v>
      </c>
      <c r="H622" s="743"/>
      <c r="I622" s="946">
        <f>G622*H622</f>
        <v>0</v>
      </c>
    </row>
    <row r="623" spans="1:9" ht="12">
      <c r="A623" s="256"/>
      <c r="B623" s="288"/>
      <c r="C623" s="296"/>
      <c r="D623" s="297"/>
      <c r="E623" s="297"/>
      <c r="F623" s="104"/>
      <c r="G623" s="104"/>
      <c r="H623" s="101"/>
      <c r="I623" s="947"/>
    </row>
    <row r="624" spans="1:9" ht="35.25" customHeight="1">
      <c r="A624" s="256">
        <f>$A$600</f>
        <v>4</v>
      </c>
      <c r="B624" s="288" t="s">
        <v>10</v>
      </c>
      <c r="C624" s="102" t="s">
        <v>75</v>
      </c>
      <c r="D624" s="132" t="s">
        <v>71</v>
      </c>
      <c r="E624" s="132" t="s">
        <v>71</v>
      </c>
      <c r="F624" s="108" t="s">
        <v>0</v>
      </c>
      <c r="G624" s="109">
        <v>6</v>
      </c>
      <c r="H624" s="110"/>
      <c r="I624" s="948">
        <f>G624*H624</f>
        <v>0</v>
      </c>
    </row>
    <row r="625" spans="1:9" ht="12">
      <c r="A625" s="256"/>
      <c r="B625" s="288"/>
      <c r="C625" s="296"/>
      <c r="D625" s="297"/>
      <c r="E625" s="297"/>
      <c r="F625" s="104"/>
      <c r="G625" s="104"/>
      <c r="H625" s="101"/>
      <c r="I625" s="947"/>
    </row>
    <row r="626" spans="1:9" ht="48" customHeight="1">
      <c r="A626" s="256">
        <f>$A$600</f>
        <v>4</v>
      </c>
      <c r="B626" s="288" t="s">
        <v>20</v>
      </c>
      <c r="C626" s="102" t="s">
        <v>153</v>
      </c>
      <c r="D626" s="132" t="s">
        <v>71</v>
      </c>
      <c r="E626" s="132" t="s">
        <v>71</v>
      </c>
      <c r="F626" s="108" t="s">
        <v>0</v>
      </c>
      <c r="G626" s="109">
        <v>3</v>
      </c>
      <c r="H626" s="110"/>
      <c r="I626" s="948">
        <f>G626*H626</f>
        <v>0</v>
      </c>
    </row>
    <row r="627" spans="1:9" ht="12">
      <c r="A627" s="256"/>
      <c r="B627" s="288"/>
      <c r="C627" s="296"/>
      <c r="D627" s="297"/>
      <c r="E627" s="297"/>
      <c r="F627" s="104"/>
      <c r="G627" s="104"/>
      <c r="H627" s="101"/>
      <c r="I627" s="947"/>
    </row>
    <row r="628" spans="1:9" ht="361">
      <c r="A628" s="256">
        <f>$A$600</f>
        <v>4</v>
      </c>
      <c r="B628" s="288" t="s">
        <v>21</v>
      </c>
      <c r="C628" s="767" t="s">
        <v>337</v>
      </c>
      <c r="D628" s="793"/>
      <c r="E628" s="793"/>
      <c r="F628" s="794"/>
      <c r="G628" s="795"/>
      <c r="H628" s="796"/>
      <c r="I628" s="979"/>
    </row>
    <row r="629" spans="1:9" ht="96">
      <c r="A629" s="256"/>
      <c r="B629" s="288"/>
      <c r="C629" s="739" t="s">
        <v>338</v>
      </c>
      <c r="D629" s="740"/>
      <c r="E629" s="740"/>
      <c r="F629" s="776" t="s">
        <v>0</v>
      </c>
      <c r="G629" s="777">
        <v>1</v>
      </c>
      <c r="H629" s="778"/>
      <c r="I629" s="951">
        <f>G629*H629</f>
        <v>0</v>
      </c>
    </row>
    <row r="630" spans="1:9" ht="12">
      <c r="A630" s="256"/>
      <c r="B630" s="288"/>
      <c r="C630" s="296"/>
      <c r="D630" s="297"/>
      <c r="E630" s="297"/>
      <c r="F630" s="104"/>
      <c r="G630" s="104"/>
      <c r="H630" s="101"/>
      <c r="I630" s="947"/>
    </row>
    <row r="631" spans="1:9" ht="45" customHeight="1">
      <c r="A631" s="256">
        <f>$A$600</f>
        <v>4</v>
      </c>
      <c r="B631" s="288" t="s">
        <v>18</v>
      </c>
      <c r="C631" s="121" t="s">
        <v>76</v>
      </c>
      <c r="D631" s="133" t="s">
        <v>71</v>
      </c>
      <c r="E631" s="133" t="s">
        <v>71</v>
      </c>
      <c r="F631" s="122" t="s">
        <v>0</v>
      </c>
      <c r="G631" s="123">
        <v>6</v>
      </c>
      <c r="H631" s="124"/>
      <c r="I631" s="952">
        <f>G631*H631</f>
        <v>0</v>
      </c>
    </row>
    <row r="632" spans="1:9" ht="12">
      <c r="A632" s="256"/>
      <c r="B632" s="288"/>
      <c r="C632" s="296"/>
      <c r="D632" s="297"/>
      <c r="E632" s="297"/>
      <c r="F632" s="104"/>
      <c r="G632" s="104"/>
      <c r="H632" s="101"/>
      <c r="I632" s="947"/>
    </row>
    <row r="633" spans="1:9" ht="45" customHeight="1">
      <c r="A633" s="256">
        <f>$A$600</f>
        <v>4</v>
      </c>
      <c r="B633" s="288" t="s">
        <v>23</v>
      </c>
      <c r="C633" s="121" t="s">
        <v>154</v>
      </c>
      <c r="D633" s="133" t="s">
        <v>71</v>
      </c>
      <c r="E633" s="133" t="s">
        <v>71</v>
      </c>
      <c r="F633" s="122" t="s">
        <v>0</v>
      </c>
      <c r="G633" s="123">
        <v>3</v>
      </c>
      <c r="H633" s="124"/>
      <c r="I633" s="952">
        <f>G633*H633</f>
        <v>0</v>
      </c>
    </row>
    <row r="634" spans="1:9" ht="12">
      <c r="A634" s="256"/>
      <c r="B634" s="288"/>
      <c r="C634" s="296"/>
      <c r="D634" s="297"/>
      <c r="E634" s="297"/>
      <c r="F634" s="104"/>
      <c r="G634" s="104"/>
      <c r="H634" s="101"/>
      <c r="I634" s="947"/>
    </row>
    <row r="635" spans="1:9" ht="35.25" customHeight="1">
      <c r="A635" s="256">
        <f>$A$600</f>
        <v>4</v>
      </c>
      <c r="B635" s="288" t="s">
        <v>24</v>
      </c>
      <c r="C635" s="779" t="s">
        <v>77</v>
      </c>
      <c r="D635" s="780"/>
      <c r="E635" s="780"/>
      <c r="F635" s="781" t="s">
        <v>0</v>
      </c>
      <c r="G635" s="782">
        <v>6</v>
      </c>
      <c r="H635" s="783"/>
      <c r="I635" s="953">
        <f>G635*H635</f>
        <v>0</v>
      </c>
    </row>
    <row r="636" spans="1:9" ht="12">
      <c r="A636" s="256"/>
      <c r="B636" s="288"/>
      <c r="C636" s="99"/>
      <c r="D636" s="130"/>
      <c r="E636" s="130"/>
      <c r="F636" s="146"/>
      <c r="G636" s="104"/>
      <c r="H636" s="101"/>
      <c r="I636" s="947"/>
    </row>
    <row r="637" spans="1:9" ht="58.5" customHeight="1">
      <c r="A637" s="256">
        <f>$A$600</f>
        <v>4</v>
      </c>
      <c r="B637" s="288" t="s">
        <v>129</v>
      </c>
      <c r="C637" s="779" t="s">
        <v>155</v>
      </c>
      <c r="D637" s="780"/>
      <c r="E637" s="780"/>
      <c r="F637" s="781" t="s">
        <v>0</v>
      </c>
      <c r="G637" s="782">
        <v>3</v>
      </c>
      <c r="H637" s="783"/>
      <c r="I637" s="953">
        <f>G637*H637</f>
        <v>0</v>
      </c>
    </row>
    <row r="638" spans="1:9" ht="12">
      <c r="A638" s="256"/>
      <c r="B638" s="288"/>
      <c r="C638" s="335"/>
      <c r="D638" s="309"/>
      <c r="E638" s="309"/>
      <c r="F638" s="336"/>
      <c r="G638" s="337"/>
      <c r="H638" s="338"/>
      <c r="I638" s="985"/>
    </row>
    <row r="639" spans="1:9" ht="59.25" customHeight="1">
      <c r="A639" s="256">
        <f>$A$600</f>
        <v>4</v>
      </c>
      <c r="B639" s="288" t="s">
        <v>130</v>
      </c>
      <c r="C639" s="121" t="s">
        <v>78</v>
      </c>
      <c r="D639" s="133" t="s">
        <v>71</v>
      </c>
      <c r="E639" s="133" t="s">
        <v>71</v>
      </c>
      <c r="F639" s="122" t="s">
        <v>0</v>
      </c>
      <c r="G639" s="123">
        <v>1</v>
      </c>
      <c r="H639" s="124"/>
      <c r="I639" s="952">
        <f>G639*H639</f>
        <v>0</v>
      </c>
    </row>
    <row r="640" spans="1:9" ht="12">
      <c r="A640" s="249"/>
      <c r="B640" s="288"/>
      <c r="C640" s="120"/>
      <c r="D640" s="125"/>
      <c r="E640" s="125"/>
      <c r="F640" s="286"/>
      <c r="G640" s="292"/>
      <c r="H640" s="293"/>
      <c r="I640" s="978"/>
    </row>
    <row r="641" spans="1:9" ht="24">
      <c r="A641" s="256">
        <f>$A$600</f>
        <v>4</v>
      </c>
      <c r="B641" s="257" t="s">
        <v>131</v>
      </c>
      <c r="C641" s="295" t="s">
        <v>178</v>
      </c>
      <c r="D641" s="133" t="s">
        <v>71</v>
      </c>
      <c r="E641" s="133" t="s">
        <v>71</v>
      </c>
      <c r="F641" s="143" t="s">
        <v>22</v>
      </c>
      <c r="G641" s="228">
        <v>120</v>
      </c>
      <c r="H641" s="323"/>
      <c r="I641" s="939">
        <f>G641*H641</f>
        <v>0</v>
      </c>
    </row>
    <row r="642" spans="1:9" ht="12">
      <c r="A642" s="249"/>
      <c r="B642" s="257"/>
      <c r="C642" s="99"/>
      <c r="D642" s="130"/>
      <c r="E642" s="130"/>
      <c r="F642" s="146"/>
      <c r="G642" s="104"/>
      <c r="H642" s="304"/>
      <c r="I642" s="980"/>
    </row>
    <row r="643" spans="1:9" ht="59.25" customHeight="1">
      <c r="A643" s="256">
        <f>$A$600</f>
        <v>4</v>
      </c>
      <c r="B643" s="285" t="s">
        <v>133</v>
      </c>
      <c r="C643" s="121" t="s">
        <v>82</v>
      </c>
      <c r="D643" s="133" t="s">
        <v>71</v>
      </c>
      <c r="E643" s="133" t="s">
        <v>71</v>
      </c>
      <c r="F643" s="143" t="s">
        <v>22</v>
      </c>
      <c r="G643" s="114">
        <v>400</v>
      </c>
      <c r="H643" s="229"/>
      <c r="I643" s="939">
        <f>G643*H643</f>
        <v>0</v>
      </c>
    </row>
    <row r="644" spans="1:9" ht="12">
      <c r="A644" s="256"/>
      <c r="B644" s="285"/>
      <c r="C644" s="112"/>
      <c r="D644" s="130"/>
      <c r="E644" s="130"/>
      <c r="F644" s="146"/>
      <c r="G644" s="292"/>
      <c r="H644" s="293"/>
      <c r="I644" s="978"/>
    </row>
    <row r="645" spans="1:9" ht="12">
      <c r="A645" s="256">
        <f>$A$600</f>
        <v>4</v>
      </c>
      <c r="B645" s="285" t="s">
        <v>149</v>
      </c>
      <c r="C645" s="302" t="s">
        <v>25</v>
      </c>
      <c r="D645" s="133" t="s">
        <v>71</v>
      </c>
      <c r="E645" s="133" t="s">
        <v>71</v>
      </c>
      <c r="F645" s="143" t="s">
        <v>22</v>
      </c>
      <c r="G645" s="114">
        <f>SUM(G641:G643)</f>
        <v>520</v>
      </c>
      <c r="H645" s="229"/>
      <c r="I645" s="939">
        <f>G645*H645</f>
        <v>0</v>
      </c>
    </row>
    <row r="646" spans="1:9" ht="12">
      <c r="A646" s="256"/>
      <c r="B646" s="285"/>
      <c r="C646" s="99"/>
      <c r="D646" s="130"/>
      <c r="E646" s="130"/>
      <c r="F646" s="146"/>
      <c r="G646" s="303"/>
      <c r="H646" s="294"/>
      <c r="I646" s="978"/>
    </row>
    <row r="647" spans="1:9" ht="47.25" customHeight="1">
      <c r="A647" s="256">
        <f>$A$600</f>
        <v>4</v>
      </c>
      <c r="B647" s="285" t="s">
        <v>156</v>
      </c>
      <c r="C647" s="112" t="s">
        <v>179</v>
      </c>
      <c r="D647" s="130"/>
      <c r="E647" s="130"/>
      <c r="F647" s="146"/>
      <c r="G647" s="100"/>
      <c r="H647" s="304"/>
      <c r="I647" s="980"/>
    </row>
    <row r="648" spans="1:9" ht="12">
      <c r="A648" s="256"/>
      <c r="B648" s="285"/>
      <c r="C648" s="112" t="s">
        <v>26</v>
      </c>
      <c r="D648" s="130"/>
      <c r="E648" s="130"/>
      <c r="F648" s="146"/>
      <c r="G648" s="100"/>
      <c r="H648" s="304"/>
      <c r="I648" s="980"/>
    </row>
    <row r="649" spans="1:9" ht="24">
      <c r="A649" s="256"/>
      <c r="B649" s="285"/>
      <c r="C649" s="112" t="s">
        <v>49</v>
      </c>
      <c r="D649" s="130"/>
      <c r="E649" s="130"/>
      <c r="F649" s="146"/>
      <c r="G649" s="100"/>
      <c r="H649" s="304"/>
      <c r="I649" s="980"/>
    </row>
    <row r="650" spans="1:9" ht="12">
      <c r="A650" s="256"/>
      <c r="B650" s="285"/>
      <c r="C650" s="112" t="s">
        <v>27</v>
      </c>
      <c r="D650" s="130"/>
      <c r="E650" s="130"/>
      <c r="F650" s="146"/>
      <c r="G650" s="100"/>
      <c r="H650" s="304"/>
      <c r="I650" s="980"/>
    </row>
    <row r="651" spans="1:9" ht="24">
      <c r="A651" s="256"/>
      <c r="B651" s="285"/>
      <c r="C651" s="112" t="s">
        <v>28</v>
      </c>
      <c r="D651" s="130"/>
      <c r="E651" s="130"/>
      <c r="F651" s="146"/>
      <c r="G651" s="100"/>
      <c r="H651" s="304"/>
      <c r="I651" s="980"/>
    </row>
    <row r="652" spans="1:9" ht="24">
      <c r="A652" s="256"/>
      <c r="B652" s="285"/>
      <c r="C652" s="112" t="s">
        <v>79</v>
      </c>
      <c r="D652" s="130"/>
      <c r="E652" s="130"/>
      <c r="F652" s="146"/>
      <c r="G652" s="100"/>
      <c r="H652" s="304"/>
      <c r="I652" s="980"/>
    </row>
    <row r="653" spans="1:9" ht="12.75" customHeight="1">
      <c r="A653" s="256"/>
      <c r="B653" s="285"/>
      <c r="C653" s="112" t="s">
        <v>53</v>
      </c>
      <c r="D653" s="130"/>
      <c r="E653" s="130"/>
      <c r="F653" s="146"/>
      <c r="G653" s="100"/>
      <c r="H653" s="304"/>
      <c r="I653" s="980"/>
    </row>
    <row r="654" spans="1:9" ht="24">
      <c r="A654" s="256"/>
      <c r="B654" s="285"/>
      <c r="C654" s="295" t="s">
        <v>334</v>
      </c>
      <c r="D654" s="133" t="s">
        <v>71</v>
      </c>
      <c r="E654" s="133" t="s">
        <v>71</v>
      </c>
      <c r="F654" s="143" t="s">
        <v>0</v>
      </c>
      <c r="G654" s="228">
        <v>1</v>
      </c>
      <c r="H654" s="229"/>
      <c r="I654" s="939">
        <f>G654*H654</f>
        <v>0</v>
      </c>
    </row>
    <row r="655" spans="1:9" ht="12">
      <c r="A655" s="305"/>
      <c r="B655" s="306"/>
      <c r="C655" s="99"/>
      <c r="D655" s="130"/>
      <c r="E655" s="130"/>
      <c r="F655" s="146"/>
      <c r="G655" s="100"/>
      <c r="H655" s="304"/>
      <c r="I655" s="980"/>
    </row>
    <row r="656" spans="1:9" ht="79.5" customHeight="1">
      <c r="A656" s="256">
        <f>$A$600</f>
        <v>4</v>
      </c>
      <c r="B656" s="285" t="s">
        <v>157</v>
      </c>
      <c r="C656" s="112" t="s">
        <v>180</v>
      </c>
      <c r="D656" s="130"/>
      <c r="E656" s="130"/>
      <c r="F656" s="146"/>
      <c r="G656" s="100"/>
      <c r="H656" s="304"/>
      <c r="I656" s="980"/>
    </row>
    <row r="657" spans="1:9" ht="12">
      <c r="A657" s="305"/>
      <c r="B657" s="306"/>
      <c r="C657" s="99" t="s">
        <v>26</v>
      </c>
      <c r="D657" s="130"/>
      <c r="E657" s="130"/>
      <c r="F657" s="146"/>
      <c r="G657" s="100"/>
      <c r="H657" s="304"/>
      <c r="I657" s="980"/>
    </row>
    <row r="658" spans="1:9" ht="24">
      <c r="A658" s="307"/>
      <c r="B658" s="308"/>
      <c r="C658" s="99" t="s">
        <v>49</v>
      </c>
      <c r="D658" s="130"/>
      <c r="E658" s="130"/>
      <c r="F658" s="146"/>
      <c r="G658" s="100"/>
      <c r="H658" s="304"/>
      <c r="I658" s="980"/>
    </row>
    <row r="659" spans="1:9" ht="12">
      <c r="A659" s="307"/>
      <c r="B659" s="308"/>
      <c r="C659" s="99" t="s">
        <v>27</v>
      </c>
      <c r="D659" s="130"/>
      <c r="E659" s="130"/>
      <c r="F659" s="146"/>
      <c r="G659" s="100"/>
      <c r="H659" s="304"/>
      <c r="I659" s="980"/>
    </row>
    <row r="660" spans="1:9" ht="24">
      <c r="A660" s="305"/>
      <c r="B660" s="306"/>
      <c r="C660" s="99" t="s">
        <v>28</v>
      </c>
      <c r="D660" s="130"/>
      <c r="E660" s="130"/>
      <c r="F660" s="146"/>
      <c r="G660" s="100"/>
      <c r="H660" s="304"/>
      <c r="I660" s="980"/>
    </row>
    <row r="661" spans="1:9" ht="24">
      <c r="A661" s="305"/>
      <c r="B661" s="306"/>
      <c r="C661" s="99" t="s">
        <v>79</v>
      </c>
      <c r="D661" s="130"/>
      <c r="E661" s="130"/>
      <c r="F661" s="146"/>
      <c r="G661" s="100"/>
      <c r="H661" s="304"/>
      <c r="I661" s="980"/>
    </row>
    <row r="662" spans="1:9" ht="12.75" customHeight="1">
      <c r="A662" s="305"/>
      <c r="B662" s="306"/>
      <c r="C662" s="112" t="s">
        <v>53</v>
      </c>
      <c r="D662" s="130"/>
      <c r="E662" s="130"/>
      <c r="F662" s="146"/>
      <c r="G662" s="100"/>
      <c r="H662" s="304"/>
      <c r="I662" s="980"/>
    </row>
    <row r="663" spans="1:9" ht="48">
      <c r="A663" s="305"/>
      <c r="B663" s="306"/>
      <c r="C663" s="112" t="s">
        <v>45</v>
      </c>
      <c r="D663" s="130"/>
      <c r="E663" s="130"/>
      <c r="F663" s="146"/>
      <c r="G663" s="100"/>
      <c r="H663" s="304"/>
      <c r="I663" s="980"/>
    </row>
    <row r="664" spans="1:9" ht="24">
      <c r="A664" s="305"/>
      <c r="B664" s="306"/>
      <c r="C664" s="302" t="s">
        <v>334</v>
      </c>
      <c r="D664" s="133" t="s">
        <v>71</v>
      </c>
      <c r="E664" s="133" t="s">
        <v>71</v>
      </c>
      <c r="F664" s="143" t="s">
        <v>0</v>
      </c>
      <c r="G664" s="228">
        <v>1</v>
      </c>
      <c r="H664" s="229"/>
      <c r="I664" s="939">
        <f>G664*H664</f>
        <v>0</v>
      </c>
    </row>
    <row r="665" spans="1:9" ht="12">
      <c r="A665" s="305"/>
      <c r="B665" s="306"/>
      <c r="C665" s="99"/>
      <c r="D665" s="130"/>
      <c r="E665" s="130"/>
      <c r="F665" s="146"/>
      <c r="G665" s="303"/>
      <c r="H665" s="304"/>
      <c r="I665" s="980"/>
    </row>
    <row r="666" spans="1:9" ht="24">
      <c r="A666" s="256">
        <f>$A$600</f>
        <v>4</v>
      </c>
      <c r="B666" s="285" t="s">
        <v>158</v>
      </c>
      <c r="C666" s="310" t="s">
        <v>132</v>
      </c>
      <c r="D666" s="133" t="s">
        <v>71</v>
      </c>
      <c r="E666" s="133" t="s">
        <v>71</v>
      </c>
      <c r="F666" s="143" t="s">
        <v>0</v>
      </c>
      <c r="G666" s="228">
        <v>1</v>
      </c>
      <c r="H666" s="229"/>
      <c r="I666" s="939">
        <f>G666*H666</f>
        <v>0</v>
      </c>
    </row>
    <row r="667" spans="1:9" ht="12">
      <c r="A667" s="256"/>
      <c r="B667" s="285"/>
      <c r="C667" s="311"/>
      <c r="D667" s="130"/>
      <c r="E667" s="130"/>
      <c r="F667" s="146"/>
      <c r="G667" s="292"/>
      <c r="H667" s="293"/>
      <c r="I667" s="978"/>
    </row>
    <row r="668" spans="1:9" ht="60">
      <c r="A668" s="256">
        <f>$A$600</f>
        <v>4</v>
      </c>
      <c r="B668" s="285" t="s">
        <v>181</v>
      </c>
      <c r="C668" s="312" t="s">
        <v>336</v>
      </c>
      <c r="D668" s="133" t="s">
        <v>71</v>
      </c>
      <c r="E668" s="133" t="s">
        <v>71</v>
      </c>
      <c r="F668" s="143" t="s">
        <v>0</v>
      </c>
      <c r="G668" s="228">
        <v>1</v>
      </c>
      <c r="H668" s="229"/>
      <c r="I668" s="939">
        <f>G668*H668</f>
        <v>0</v>
      </c>
    </row>
    <row r="669" spans="1:9" ht="12">
      <c r="A669" s="307"/>
      <c r="B669" s="308"/>
      <c r="C669" s="324"/>
      <c r="D669" s="325"/>
      <c r="E669" s="325"/>
      <c r="F669" s="326"/>
      <c r="G669" s="327"/>
      <c r="H669" s="328"/>
      <c r="I669" s="983"/>
    </row>
    <row r="670" spans="1:9" ht="28">
      <c r="A670" s="48">
        <f>A600</f>
        <v>4</v>
      </c>
      <c r="B670" s="270"/>
      <c r="C670" s="50" t="s">
        <v>30</v>
      </c>
      <c r="D670" s="51"/>
      <c r="E670" s="51"/>
      <c r="F670" s="51"/>
      <c r="G670" s="40"/>
      <c r="H670" s="52"/>
      <c r="I670" s="935">
        <f>SUM(I601:I669)</f>
        <v>0</v>
      </c>
    </row>
    <row r="672" spans="1:9" ht="13">
      <c r="A672" s="58">
        <v>5</v>
      </c>
      <c r="B672" s="339"/>
      <c r="C672" s="341" t="s">
        <v>83</v>
      </c>
      <c r="D672" s="342"/>
      <c r="E672" s="342"/>
      <c r="F672" s="340"/>
      <c r="G672" s="343"/>
      <c r="H672" s="344"/>
      <c r="I672" s="991"/>
    </row>
    <row r="673" spans="1:9" ht="13">
      <c r="A673" s="360"/>
      <c r="B673" s="361"/>
      <c r="C673" s="362"/>
      <c r="D673" s="363"/>
      <c r="E673" s="363"/>
      <c r="F673" s="364"/>
      <c r="G673" s="365"/>
      <c r="H673" s="366"/>
      <c r="I673" s="992"/>
    </row>
    <row r="674" spans="1:9" ht="36" customHeight="1">
      <c r="A674" s="65">
        <f>$A$672</f>
        <v>5</v>
      </c>
      <c r="B674" s="81" t="s">
        <v>5</v>
      </c>
      <c r="C674" s="196" t="s">
        <v>84</v>
      </c>
      <c r="D674" s="197"/>
      <c r="E674" s="197"/>
      <c r="F674" s="198"/>
      <c r="G674" s="139"/>
      <c r="H674" s="199"/>
      <c r="I674" s="959"/>
    </row>
    <row r="675" spans="1:9" ht="12">
      <c r="A675" s="65"/>
      <c r="B675" s="81"/>
      <c r="C675" s="196" t="s">
        <v>85</v>
      </c>
      <c r="D675" s="197"/>
      <c r="E675" s="197"/>
      <c r="F675" s="198"/>
      <c r="G675" s="139"/>
      <c r="H675" s="199"/>
      <c r="I675" s="959"/>
    </row>
    <row r="676" spans="1:9" ht="12">
      <c r="A676" s="65"/>
      <c r="B676" s="81"/>
      <c r="C676" s="200" t="s">
        <v>86</v>
      </c>
      <c r="D676" s="201"/>
      <c r="E676" s="201"/>
      <c r="F676" s="198"/>
      <c r="G676" s="139"/>
      <c r="H676" s="199"/>
      <c r="I676" s="959"/>
    </row>
    <row r="677" spans="1:9" ht="12">
      <c r="A677" s="65"/>
      <c r="B677" s="81"/>
      <c r="C677" s="200" t="s">
        <v>87</v>
      </c>
      <c r="D677" s="128"/>
      <c r="E677" s="128"/>
      <c r="F677" s="198"/>
      <c r="G677" s="139"/>
      <c r="H677" s="199"/>
      <c r="I677" s="959"/>
    </row>
    <row r="678" spans="1:9" ht="12">
      <c r="A678" s="65"/>
      <c r="B678" s="81"/>
      <c r="C678" s="200" t="s">
        <v>88</v>
      </c>
      <c r="D678" s="128"/>
      <c r="E678" s="128"/>
      <c r="F678" s="198"/>
      <c r="G678" s="139"/>
      <c r="H678" s="199"/>
      <c r="I678" s="959"/>
    </row>
    <row r="679" spans="1:9" ht="24">
      <c r="A679" s="65"/>
      <c r="B679" s="81"/>
      <c r="C679" s="200" t="s">
        <v>89</v>
      </c>
      <c r="D679" s="202"/>
      <c r="E679" s="202"/>
      <c r="F679" s="198"/>
      <c r="G679" s="139"/>
      <c r="H679" s="199"/>
      <c r="I679" s="959"/>
    </row>
    <row r="680" spans="1:9" ht="36">
      <c r="A680" s="65"/>
      <c r="B680" s="81"/>
      <c r="C680" s="203" t="s">
        <v>90</v>
      </c>
      <c r="D680" s="202"/>
      <c r="E680" s="202"/>
      <c r="F680" s="198"/>
      <c r="G680" s="139"/>
      <c r="H680" s="199"/>
      <c r="I680" s="959"/>
    </row>
    <row r="681" spans="1:9" ht="24">
      <c r="A681" s="65"/>
      <c r="B681" s="81"/>
      <c r="C681" s="200" t="s">
        <v>91</v>
      </c>
      <c r="D681" s="202"/>
      <c r="E681" s="202"/>
      <c r="F681" s="198"/>
      <c r="G681" s="204"/>
      <c r="H681" s="205"/>
      <c r="I681" s="960"/>
    </row>
    <row r="682" spans="1:9" ht="24" customHeight="1">
      <c r="A682" s="65"/>
      <c r="B682" s="81"/>
      <c r="C682" s="203" t="s">
        <v>92</v>
      </c>
      <c r="D682" s="202"/>
      <c r="E682" s="202"/>
      <c r="F682" s="198"/>
      <c r="G682" s="204"/>
      <c r="H682" s="205"/>
      <c r="I682" s="960"/>
    </row>
    <row r="683" spans="1:9" ht="12">
      <c r="A683" s="65"/>
      <c r="B683" s="81"/>
      <c r="C683" s="203" t="s">
        <v>93</v>
      </c>
      <c r="D683" s="202"/>
      <c r="E683" s="202"/>
      <c r="F683" s="198"/>
      <c r="G683" s="204"/>
      <c r="H683" s="205"/>
      <c r="I683" s="960"/>
    </row>
    <row r="684" spans="1:9" ht="12">
      <c r="A684" s="65"/>
      <c r="B684" s="81"/>
      <c r="C684" s="200" t="s">
        <v>94</v>
      </c>
      <c r="D684" s="202"/>
      <c r="E684" s="202"/>
      <c r="F684" s="198"/>
      <c r="G684" s="204"/>
      <c r="H684" s="205"/>
      <c r="I684" s="960"/>
    </row>
    <row r="685" spans="1:9" ht="12">
      <c r="A685" s="65"/>
      <c r="B685" s="81"/>
      <c r="C685" s="200" t="s">
        <v>95</v>
      </c>
      <c r="D685" s="202"/>
      <c r="E685" s="202"/>
      <c r="F685" s="198"/>
      <c r="G685" s="204"/>
      <c r="H685" s="205"/>
      <c r="I685" s="960"/>
    </row>
    <row r="686" spans="1:9" ht="24">
      <c r="A686" s="65"/>
      <c r="B686" s="81"/>
      <c r="C686" s="200" t="s">
        <v>96</v>
      </c>
      <c r="D686" s="202"/>
      <c r="E686" s="202"/>
      <c r="F686" s="198"/>
      <c r="G686" s="204"/>
      <c r="H686" s="205"/>
      <c r="I686" s="960"/>
    </row>
    <row r="687" spans="1:9" ht="24">
      <c r="A687" s="65"/>
      <c r="B687" s="81"/>
      <c r="C687" s="196" t="s">
        <v>97</v>
      </c>
      <c r="D687" s="202"/>
      <c r="E687" s="202"/>
      <c r="F687" s="198"/>
      <c r="G687" s="204"/>
      <c r="H687" s="205"/>
      <c r="I687" s="960"/>
    </row>
    <row r="688" spans="1:9" ht="12">
      <c r="A688" s="65"/>
      <c r="B688" s="81"/>
      <c r="C688" s="206" t="s">
        <v>98</v>
      </c>
      <c r="D688" s="351" t="s">
        <v>71</v>
      </c>
      <c r="E688" s="351" t="s">
        <v>71</v>
      </c>
      <c r="F688" s="207" t="s">
        <v>22</v>
      </c>
      <c r="G688" s="208">
        <v>15</v>
      </c>
      <c r="H688" s="209"/>
      <c r="I688" s="961">
        <f>G688*H688</f>
        <v>0</v>
      </c>
    </row>
    <row r="689" spans="1:9" ht="12">
      <c r="A689" s="65"/>
      <c r="B689" s="81"/>
      <c r="C689" s="196"/>
      <c r="D689" s="202"/>
      <c r="E689" s="202"/>
      <c r="F689" s="198"/>
      <c r="G689" s="204"/>
      <c r="H689" s="205"/>
      <c r="I689" s="960"/>
    </row>
    <row r="690" spans="1:9" ht="48">
      <c r="A690" s="65">
        <f>$A$672</f>
        <v>5</v>
      </c>
      <c r="B690" s="81" t="s">
        <v>6</v>
      </c>
      <c r="C690" s="206" t="s">
        <v>99</v>
      </c>
      <c r="D690" s="351" t="s">
        <v>71</v>
      </c>
      <c r="E690" s="351" t="s">
        <v>71</v>
      </c>
      <c r="F690" s="207" t="s">
        <v>22</v>
      </c>
      <c r="G690" s="208">
        <v>30</v>
      </c>
      <c r="H690" s="209"/>
      <c r="I690" s="961">
        <f>G690*H690</f>
        <v>0</v>
      </c>
    </row>
    <row r="691" spans="1:9" ht="12">
      <c r="A691" s="65"/>
      <c r="B691" s="81"/>
      <c r="C691" s="196"/>
      <c r="D691" s="202"/>
      <c r="E691" s="202"/>
      <c r="F691" s="198"/>
      <c r="G691" s="204"/>
      <c r="H691" s="205"/>
      <c r="I691" s="960"/>
    </row>
    <row r="692" spans="1:9" ht="24">
      <c r="A692" s="65">
        <f>$A$672</f>
        <v>5</v>
      </c>
      <c r="B692" s="81" t="s">
        <v>7</v>
      </c>
      <c r="C692" s="206" t="s">
        <v>100</v>
      </c>
      <c r="D692" s="351" t="s">
        <v>71</v>
      </c>
      <c r="E692" s="351" t="s">
        <v>71</v>
      </c>
      <c r="F692" s="207" t="s">
        <v>22</v>
      </c>
      <c r="G692" s="208">
        <v>15</v>
      </c>
      <c r="H692" s="209"/>
      <c r="I692" s="961">
        <f>G692*H692</f>
        <v>0</v>
      </c>
    </row>
    <row r="693" spans="1:9">
      <c r="C693" s="156"/>
      <c r="D693" s="352"/>
      <c r="E693" s="352"/>
      <c r="F693" s="353"/>
      <c r="G693" s="354"/>
      <c r="H693" s="69"/>
      <c r="I693" s="960"/>
    </row>
    <row r="694" spans="1:9" ht="26">
      <c r="A694" s="58">
        <f>A672</f>
        <v>5</v>
      </c>
      <c r="B694" s="339"/>
      <c r="C694" s="356" t="s">
        <v>101</v>
      </c>
      <c r="D694" s="357"/>
      <c r="E694" s="357"/>
      <c r="F694" s="340"/>
      <c r="G694" s="343"/>
      <c r="H694" s="358"/>
      <c r="I694" s="956">
        <f>SUM(I673:I693)</f>
        <v>0</v>
      </c>
    </row>
    <row r="696" spans="1:9" ht="28">
      <c r="A696" s="58">
        <v>6</v>
      </c>
      <c r="B696" s="32"/>
      <c r="C696" s="60" t="s">
        <v>54</v>
      </c>
      <c r="D696" s="57"/>
      <c r="E696" s="57"/>
      <c r="F696" s="57"/>
      <c r="G696" s="189"/>
      <c r="H696" s="59"/>
      <c r="I696" s="956"/>
    </row>
    <row r="698" spans="1:9" ht="60">
      <c r="A698" s="65">
        <f>$A$696</f>
        <v>6</v>
      </c>
      <c r="B698" s="188" t="s">
        <v>5</v>
      </c>
      <c r="C698" s="160" t="s">
        <v>55</v>
      </c>
      <c r="D698" s="132" t="s">
        <v>71</v>
      </c>
      <c r="E698" s="132" t="s">
        <v>71</v>
      </c>
      <c r="F698" s="137" t="s">
        <v>0</v>
      </c>
      <c r="G698" s="138">
        <v>1</v>
      </c>
      <c r="H698" s="187"/>
      <c r="I698" s="962">
        <f>G698*H698</f>
        <v>0</v>
      </c>
    </row>
    <row r="699" spans="1:9" ht="12">
      <c r="A699" s="68"/>
      <c r="B699" s="190"/>
      <c r="C699" s="92"/>
      <c r="D699" s="248"/>
      <c r="E699" s="248"/>
      <c r="F699" s="152"/>
      <c r="G699" s="153"/>
      <c r="H699" s="154"/>
      <c r="I699" s="963"/>
    </row>
    <row r="700" spans="1:9" ht="24">
      <c r="A700" s="65">
        <f>$A$696</f>
        <v>6</v>
      </c>
      <c r="B700" s="188" t="s">
        <v>6</v>
      </c>
      <c r="C700" s="155" t="s">
        <v>56</v>
      </c>
      <c r="D700" s="132" t="s">
        <v>71</v>
      </c>
      <c r="E700" s="132" t="s">
        <v>71</v>
      </c>
      <c r="F700" s="137" t="s">
        <v>0</v>
      </c>
      <c r="G700" s="138">
        <v>1</v>
      </c>
      <c r="H700" s="151"/>
      <c r="I700" s="964">
        <f>G700*H700</f>
        <v>0</v>
      </c>
    </row>
    <row r="701" spans="1:9" ht="12">
      <c r="A701" s="65"/>
      <c r="B701" s="188"/>
      <c r="C701" s="156"/>
      <c r="D701" s="248"/>
      <c r="E701" s="248"/>
      <c r="F701" s="139"/>
      <c r="G701" s="157"/>
      <c r="H701" s="100"/>
      <c r="I701" s="947"/>
    </row>
    <row r="702" spans="1:9" ht="13">
      <c r="A702" s="65">
        <f>$A$696</f>
        <v>6</v>
      </c>
      <c r="B702" s="188" t="s">
        <v>7</v>
      </c>
      <c r="C702" s="160" t="s">
        <v>57</v>
      </c>
      <c r="D702" s="132" t="s">
        <v>71</v>
      </c>
      <c r="E702" s="132" t="s">
        <v>71</v>
      </c>
      <c r="F702" s="137" t="s">
        <v>0</v>
      </c>
      <c r="G702" s="158">
        <v>1</v>
      </c>
      <c r="H702" s="159"/>
      <c r="I702" s="964">
        <f>G702*H702</f>
        <v>0</v>
      </c>
    </row>
    <row r="703" spans="1:9" ht="12">
      <c r="A703" s="63"/>
      <c r="B703" s="188"/>
      <c r="C703" s="211"/>
      <c r="D703" s="202"/>
      <c r="E703" s="202"/>
      <c r="F703" s="198"/>
      <c r="G703" s="204"/>
      <c r="H703" s="205"/>
      <c r="I703" s="960"/>
    </row>
    <row r="704" spans="1:9" ht="28">
      <c r="A704" s="58">
        <f>A696</f>
        <v>6</v>
      </c>
      <c r="B704" s="67"/>
      <c r="C704" s="32" t="s">
        <v>58</v>
      </c>
      <c r="D704" s="57"/>
      <c r="E704" s="57"/>
      <c r="F704" s="57"/>
      <c r="G704" s="189"/>
      <c r="H704" s="212"/>
      <c r="I704" s="965">
        <f>SUM(I697:I703)</f>
        <v>0</v>
      </c>
    </row>
    <row r="706" spans="1:9" ht="14">
      <c r="A706" s="37">
        <v>7</v>
      </c>
      <c r="B706" s="22"/>
      <c r="C706" s="60" t="s">
        <v>33</v>
      </c>
      <c r="D706" s="174"/>
      <c r="E706" s="174"/>
      <c r="F706" s="174"/>
      <c r="G706" s="23"/>
      <c r="H706" s="184"/>
      <c r="I706" s="966"/>
    </row>
    <row r="707" spans="1:9" ht="13">
      <c r="A707" s="239"/>
      <c r="B707" s="240"/>
      <c r="C707" s="241"/>
      <c r="D707" s="242"/>
      <c r="E707" s="242"/>
      <c r="F707" s="242"/>
      <c r="G707" s="243"/>
      <c r="H707" s="244"/>
      <c r="I707" s="967"/>
    </row>
    <row r="708" spans="1:9" ht="13">
      <c r="A708" s="65">
        <f>$A$706</f>
        <v>7</v>
      </c>
      <c r="B708" s="188" t="s">
        <v>5</v>
      </c>
      <c r="C708" s="165" t="s">
        <v>34</v>
      </c>
      <c r="D708" s="132" t="s">
        <v>71</v>
      </c>
      <c r="E708" s="132" t="s">
        <v>71</v>
      </c>
      <c r="F708" s="169" t="s">
        <v>0</v>
      </c>
      <c r="G708" s="181">
        <v>1</v>
      </c>
      <c r="H708" s="94"/>
      <c r="I708" s="954">
        <f>G708*H708</f>
        <v>0</v>
      </c>
    </row>
    <row r="709" spans="1:9">
      <c r="C709" s="161"/>
      <c r="D709" s="175"/>
      <c r="E709" s="175"/>
      <c r="F709" s="170"/>
      <c r="G709" s="182"/>
      <c r="H709" s="162"/>
      <c r="I709" s="968"/>
    </row>
    <row r="710" spans="1:9" ht="13">
      <c r="A710" s="65">
        <f>$A$706</f>
        <v>7</v>
      </c>
      <c r="B710" s="188" t="s">
        <v>6</v>
      </c>
      <c r="C710" s="165" t="s">
        <v>35</v>
      </c>
      <c r="D710" s="132" t="s">
        <v>71</v>
      </c>
      <c r="E710" s="132" t="s">
        <v>71</v>
      </c>
      <c r="F710" s="169" t="s">
        <v>0</v>
      </c>
      <c r="G710" s="181">
        <v>1</v>
      </c>
      <c r="H710" s="94"/>
      <c r="I710" s="954">
        <f>G710*H710</f>
        <v>0</v>
      </c>
    </row>
    <row r="711" spans="1:9">
      <c r="C711" s="163"/>
      <c r="D711" s="176"/>
      <c r="E711" s="176"/>
      <c r="F711" s="31"/>
      <c r="G711" s="183"/>
      <c r="H711" s="7"/>
      <c r="I711" s="969"/>
    </row>
    <row r="712" spans="1:9" ht="36">
      <c r="A712" s="65">
        <f>$A$706</f>
        <v>7</v>
      </c>
      <c r="B712" s="188" t="s">
        <v>7</v>
      </c>
      <c r="C712" s="165" t="s">
        <v>103</v>
      </c>
      <c r="D712" s="132" t="s">
        <v>71</v>
      </c>
      <c r="E712" s="132" t="s">
        <v>71</v>
      </c>
      <c r="F712" s="169" t="s">
        <v>0</v>
      </c>
      <c r="G712" s="181">
        <v>1</v>
      </c>
      <c r="H712" s="94"/>
      <c r="I712" s="954">
        <f>G712*H712</f>
        <v>0</v>
      </c>
    </row>
    <row r="713" spans="1:9">
      <c r="C713" s="163"/>
      <c r="D713" s="176"/>
      <c r="E713" s="176"/>
      <c r="F713" s="31"/>
      <c r="G713" s="183"/>
      <c r="H713" s="164"/>
      <c r="I713" s="970"/>
    </row>
    <row r="714" spans="1:9" ht="60">
      <c r="A714" s="65">
        <f>$A$706</f>
        <v>7</v>
      </c>
      <c r="B714" s="188" t="s">
        <v>8</v>
      </c>
      <c r="C714" s="166" t="s">
        <v>36</v>
      </c>
      <c r="D714" s="177"/>
      <c r="E714" s="177"/>
      <c r="F714" s="31"/>
      <c r="G714" s="183"/>
      <c r="H714" s="164"/>
      <c r="I714" s="970"/>
    </row>
    <row r="715" spans="1:9" ht="12">
      <c r="C715" s="166" t="s">
        <v>37</v>
      </c>
      <c r="D715" s="177"/>
      <c r="E715" s="177"/>
      <c r="F715" s="31"/>
      <c r="G715" s="183"/>
      <c r="H715" s="164"/>
      <c r="I715" s="970"/>
    </row>
    <row r="716" spans="1:9" ht="24">
      <c r="C716" s="167" t="s">
        <v>38</v>
      </c>
      <c r="D716" s="178"/>
      <c r="E716" s="178"/>
      <c r="F716" s="31"/>
      <c r="G716" s="183"/>
      <c r="H716" s="164"/>
      <c r="I716" s="970"/>
    </row>
    <row r="717" spans="1:9" ht="24">
      <c r="C717" s="167" t="s">
        <v>39</v>
      </c>
      <c r="D717" s="178"/>
      <c r="E717" s="178"/>
      <c r="F717" s="31"/>
      <c r="G717" s="183"/>
      <c r="H717" s="164"/>
      <c r="I717" s="970"/>
    </row>
    <row r="718" spans="1:9" ht="36">
      <c r="C718" s="167" t="s">
        <v>40</v>
      </c>
      <c r="D718" s="178"/>
      <c r="E718" s="178"/>
      <c r="F718" s="31"/>
      <c r="G718" s="183"/>
      <c r="H718" s="164"/>
      <c r="I718" s="970"/>
    </row>
    <row r="719" spans="1:9" ht="24">
      <c r="C719" s="167" t="s">
        <v>41</v>
      </c>
      <c r="D719" s="178"/>
      <c r="E719" s="178"/>
      <c r="F719" s="31"/>
      <c r="G719" s="183"/>
      <c r="H719" s="164"/>
      <c r="I719" s="970"/>
    </row>
    <row r="720" spans="1:9" ht="36">
      <c r="C720" s="167" t="s">
        <v>42</v>
      </c>
      <c r="D720" s="178"/>
      <c r="E720" s="178"/>
      <c r="F720" s="31"/>
      <c r="G720" s="183"/>
      <c r="H720" s="164"/>
      <c r="I720" s="970"/>
    </row>
    <row r="721" spans="1:9" ht="24">
      <c r="C721" s="168" t="s">
        <v>43</v>
      </c>
      <c r="D721" s="132" t="s">
        <v>71</v>
      </c>
      <c r="E721" s="132" t="s">
        <v>71</v>
      </c>
      <c r="F721" s="169" t="s">
        <v>0</v>
      </c>
      <c r="G721" s="181">
        <v>1</v>
      </c>
      <c r="H721" s="94"/>
      <c r="I721" s="954">
        <f>G721*H721</f>
        <v>0</v>
      </c>
    </row>
    <row r="722" spans="1:9" ht="12">
      <c r="C722" s="28"/>
      <c r="D722" s="21"/>
      <c r="E722" s="21"/>
      <c r="F722" s="29"/>
      <c r="G722" s="30"/>
      <c r="H722" s="13"/>
      <c r="I722" s="940"/>
    </row>
    <row r="723" spans="1:9" ht="14">
      <c r="A723" s="58">
        <f>A706</f>
        <v>7</v>
      </c>
      <c r="B723" s="67"/>
      <c r="C723" s="32" t="s">
        <v>44</v>
      </c>
      <c r="D723" s="57"/>
      <c r="E723" s="57"/>
      <c r="F723" s="57"/>
      <c r="G723" s="189"/>
      <c r="H723" s="212"/>
      <c r="I723" s="965">
        <f>SUM(I707:I722)</f>
        <v>0</v>
      </c>
    </row>
    <row r="725" spans="1:9" ht="30">
      <c r="A725" s="390"/>
      <c r="B725" s="390"/>
      <c r="C725" s="391" t="s">
        <v>182</v>
      </c>
      <c r="D725" s="392"/>
      <c r="E725" s="392"/>
      <c r="F725" s="393"/>
      <c r="G725" s="394"/>
      <c r="H725" s="395"/>
      <c r="I725" s="971">
        <f>SUM(I581,I589,I598,I670,I694,I704,I723)</f>
        <v>0</v>
      </c>
    </row>
    <row r="727" spans="1:9" ht="13">
      <c r="A727" s="231"/>
      <c r="B727" s="232"/>
      <c r="C727" s="233" t="s">
        <v>183</v>
      </c>
      <c r="D727" s="245"/>
      <c r="E727" s="245"/>
      <c r="F727" s="234"/>
      <c r="G727" s="235"/>
      <c r="H727" s="236"/>
      <c r="I727" s="933"/>
    </row>
    <row r="729" spans="1:9" ht="14">
      <c r="A729" s="48">
        <v>1</v>
      </c>
      <c r="B729" s="50"/>
      <c r="C729" s="39" t="s">
        <v>29</v>
      </c>
      <c r="D729" s="51"/>
      <c r="E729" s="51"/>
      <c r="F729" s="51"/>
      <c r="G729" s="40"/>
      <c r="H729" s="41"/>
      <c r="I729" s="935"/>
    </row>
    <row r="730" spans="1:9" ht="12">
      <c r="A730" s="282"/>
      <c r="B730" s="283"/>
      <c r="C730" s="284"/>
      <c r="D730" s="222"/>
      <c r="E730" s="222"/>
      <c r="F730" s="223"/>
      <c r="G730" s="224"/>
      <c r="H730" s="225"/>
      <c r="I730" s="976"/>
    </row>
    <row r="731" spans="1:9" ht="24">
      <c r="A731" s="256">
        <f>$A$729</f>
        <v>1</v>
      </c>
      <c r="B731" s="285" t="s">
        <v>5</v>
      </c>
      <c r="C731" s="728" t="s">
        <v>174</v>
      </c>
      <c r="D731" s="713"/>
      <c r="E731" s="713"/>
      <c r="F731" s="762"/>
      <c r="G731" s="763"/>
      <c r="H731" s="764"/>
      <c r="I731" s="977"/>
    </row>
    <row r="732" spans="1:9" ht="12">
      <c r="A732" s="256"/>
      <c r="B732" s="285"/>
      <c r="C732" s="728" t="s">
        <v>65</v>
      </c>
      <c r="D732" s="713"/>
      <c r="E732" s="713"/>
      <c r="F732" s="762"/>
      <c r="G732" s="763"/>
      <c r="H732" s="764"/>
      <c r="I732" s="977"/>
    </row>
    <row r="733" spans="1:9" ht="12">
      <c r="A733" s="249"/>
      <c r="B733" s="288"/>
      <c r="C733" s="723" t="s">
        <v>143</v>
      </c>
      <c r="D733" s="765"/>
      <c r="E733" s="765"/>
      <c r="F733" s="762"/>
      <c r="G733" s="763"/>
      <c r="H733" s="764"/>
      <c r="I733" s="977"/>
    </row>
    <row r="734" spans="1:9" ht="12">
      <c r="A734" s="249"/>
      <c r="B734" s="288"/>
      <c r="C734" s="723" t="s">
        <v>184</v>
      </c>
      <c r="D734" s="765"/>
      <c r="E734" s="765"/>
      <c r="F734" s="762"/>
      <c r="G734" s="763"/>
      <c r="H734" s="764"/>
      <c r="I734" s="977"/>
    </row>
    <row r="735" spans="1:9" ht="12">
      <c r="A735" s="249"/>
      <c r="B735" s="288"/>
      <c r="C735" s="723" t="s">
        <v>185</v>
      </c>
      <c r="D735" s="765"/>
      <c r="E735" s="765"/>
      <c r="F735" s="762"/>
      <c r="G735" s="763"/>
      <c r="H735" s="764"/>
      <c r="I735" s="977"/>
    </row>
    <row r="736" spans="1:9" ht="12">
      <c r="A736" s="249"/>
      <c r="B736" s="288"/>
      <c r="C736" s="723" t="s">
        <v>186</v>
      </c>
      <c r="D736" s="765"/>
      <c r="E736" s="765"/>
      <c r="F736" s="762"/>
      <c r="G736" s="763"/>
      <c r="H736" s="764"/>
      <c r="I736" s="977"/>
    </row>
    <row r="737" spans="1:9" ht="48">
      <c r="A737" s="249"/>
      <c r="B737" s="288"/>
      <c r="C737" s="724" t="s">
        <v>80</v>
      </c>
      <c r="D737" s="725"/>
      <c r="E737" s="725"/>
      <c r="F737" s="762"/>
      <c r="G737" s="763"/>
      <c r="H737" s="764"/>
      <c r="I737" s="977"/>
    </row>
    <row r="738" spans="1:9" ht="24">
      <c r="A738" s="249"/>
      <c r="B738" s="288"/>
      <c r="C738" s="724" t="s">
        <v>81</v>
      </c>
      <c r="D738" s="725"/>
      <c r="E738" s="725"/>
      <c r="F738" s="762"/>
      <c r="G738" s="763"/>
      <c r="H738" s="764"/>
      <c r="I738" s="977"/>
    </row>
    <row r="739" spans="1:9" ht="12">
      <c r="A739" s="249"/>
      <c r="B739" s="288"/>
      <c r="C739" s="726" t="s">
        <v>69</v>
      </c>
      <c r="D739" s="727"/>
      <c r="E739" s="727"/>
      <c r="F739" s="762"/>
      <c r="G739" s="763"/>
      <c r="H739" s="764"/>
      <c r="I739" s="977"/>
    </row>
    <row r="740" spans="1:9" ht="72">
      <c r="A740" s="249"/>
      <c r="B740" s="288"/>
      <c r="C740" s="728" t="s">
        <v>52</v>
      </c>
      <c r="D740" s="713"/>
      <c r="E740" s="713"/>
      <c r="F740" s="762"/>
      <c r="G740" s="763"/>
      <c r="H740" s="764"/>
      <c r="I740" s="977"/>
    </row>
    <row r="741" spans="1:9" ht="60">
      <c r="A741" s="249"/>
      <c r="B741" s="288"/>
      <c r="C741" s="728" t="s">
        <v>126</v>
      </c>
      <c r="D741" s="713"/>
      <c r="E741" s="713"/>
      <c r="F741" s="762"/>
      <c r="G741" s="763"/>
      <c r="H741" s="764"/>
      <c r="I741" s="977"/>
    </row>
    <row r="742" spans="1:9" ht="36">
      <c r="A742" s="249"/>
      <c r="B742" s="288"/>
      <c r="C742" s="729" t="s">
        <v>332</v>
      </c>
      <c r="D742" s="730"/>
      <c r="E742" s="730"/>
      <c r="F742" s="731" t="s">
        <v>0</v>
      </c>
      <c r="G742" s="732">
        <v>1</v>
      </c>
      <c r="H742" s="733"/>
      <c r="I742" s="943">
        <f>G742*H742</f>
        <v>0</v>
      </c>
    </row>
    <row r="743" spans="1:9" ht="12">
      <c r="A743" s="249"/>
      <c r="B743" s="288"/>
      <c r="C743" s="120"/>
      <c r="D743" s="125"/>
      <c r="E743" s="125"/>
      <c r="F743" s="286"/>
      <c r="G743" s="292"/>
      <c r="H743" s="293"/>
      <c r="I743" s="978"/>
    </row>
    <row r="744" spans="1:9" ht="96">
      <c r="A744" s="256">
        <f>$A$729</f>
        <v>1</v>
      </c>
      <c r="B744" s="288" t="s">
        <v>6</v>
      </c>
      <c r="C744" s="791" t="s">
        <v>146</v>
      </c>
      <c r="D744" s="730"/>
      <c r="E744" s="730"/>
      <c r="F744" s="792" t="s">
        <v>0</v>
      </c>
      <c r="G744" s="732">
        <v>6</v>
      </c>
      <c r="H744" s="733"/>
      <c r="I744" s="943">
        <f>G744*H744</f>
        <v>0</v>
      </c>
    </row>
    <row r="745" spans="1:9" ht="12">
      <c r="A745" s="256"/>
      <c r="B745" s="288"/>
      <c r="C745" s="120"/>
      <c r="D745" s="125"/>
      <c r="E745" s="125"/>
      <c r="F745" s="286"/>
      <c r="G745" s="292"/>
      <c r="H745" s="293"/>
      <c r="I745" s="978"/>
    </row>
    <row r="746" spans="1:9" ht="96">
      <c r="A746" s="256">
        <f>$A$729</f>
        <v>1</v>
      </c>
      <c r="B746" s="288" t="s">
        <v>7</v>
      </c>
      <c r="C746" s="791" t="s">
        <v>177</v>
      </c>
      <c r="D746" s="730"/>
      <c r="E746" s="730"/>
      <c r="F746" s="731" t="s">
        <v>0</v>
      </c>
      <c r="G746" s="732">
        <v>4</v>
      </c>
      <c r="H746" s="733"/>
      <c r="I746" s="943">
        <f>G746*H746</f>
        <v>0</v>
      </c>
    </row>
    <row r="747" spans="1:9" ht="12">
      <c r="A747" s="256"/>
      <c r="B747" s="288"/>
      <c r="C747" s="120"/>
      <c r="D747" s="125"/>
      <c r="E747" s="125"/>
      <c r="F747" s="286"/>
      <c r="G747" s="292"/>
      <c r="H747" s="293"/>
      <c r="I747" s="978"/>
    </row>
    <row r="748" spans="1:9" ht="372">
      <c r="A748" s="256">
        <f>$A$729</f>
        <v>1</v>
      </c>
      <c r="B748" s="288" t="s">
        <v>8</v>
      </c>
      <c r="C748" s="734" t="s">
        <v>928</v>
      </c>
      <c r="D748" s="766"/>
      <c r="E748" s="766"/>
      <c r="F748" s="736"/>
      <c r="G748" s="737"/>
      <c r="H748" s="738"/>
      <c r="I748" s="945"/>
    </row>
    <row r="749" spans="1:9" ht="108">
      <c r="A749" s="256"/>
      <c r="B749" s="288"/>
      <c r="C749" s="739" t="s">
        <v>929</v>
      </c>
      <c r="D749" s="740"/>
      <c r="E749" s="740"/>
      <c r="F749" s="741" t="s">
        <v>0</v>
      </c>
      <c r="G749" s="742">
        <v>4</v>
      </c>
      <c r="H749" s="743"/>
      <c r="I749" s="946">
        <f>G749*H749</f>
        <v>0</v>
      </c>
    </row>
    <row r="750" spans="1:9" ht="12">
      <c r="A750" s="256"/>
      <c r="B750" s="288"/>
      <c r="C750" s="99"/>
      <c r="D750" s="130"/>
      <c r="E750" s="130"/>
      <c r="F750" s="146"/>
      <c r="G750" s="104"/>
      <c r="H750" s="101"/>
      <c r="I750" s="947"/>
    </row>
    <row r="751" spans="1:9" ht="306">
      <c r="A751" s="256">
        <f>$A$729</f>
        <v>1</v>
      </c>
      <c r="B751" s="288" t="s">
        <v>9</v>
      </c>
      <c r="C751" s="767" t="s">
        <v>931</v>
      </c>
      <c r="D751" s="768"/>
      <c r="E751" s="768"/>
      <c r="F751" s="769"/>
      <c r="G751" s="769"/>
      <c r="H751" s="770"/>
      <c r="I751" s="984"/>
    </row>
    <row r="752" spans="1:9" ht="72">
      <c r="A752" s="256"/>
      <c r="B752" s="288"/>
      <c r="C752" s="739" t="s">
        <v>930</v>
      </c>
      <c r="D752" s="740"/>
      <c r="E752" s="740"/>
      <c r="F752" s="742" t="s">
        <v>0</v>
      </c>
      <c r="G752" s="742">
        <v>3</v>
      </c>
      <c r="H752" s="743"/>
      <c r="I752" s="946">
        <f>G752*H752</f>
        <v>0</v>
      </c>
    </row>
    <row r="753" spans="1:9" ht="12">
      <c r="A753" s="256"/>
      <c r="B753" s="288"/>
      <c r="C753" s="296"/>
      <c r="D753" s="297"/>
      <c r="E753" s="297"/>
      <c r="F753" s="104"/>
      <c r="G753" s="104"/>
      <c r="H753" s="101"/>
      <c r="I753" s="947"/>
    </row>
    <row r="754" spans="1:9" ht="34.5" customHeight="1">
      <c r="A754" s="256">
        <f>$A$729</f>
        <v>1</v>
      </c>
      <c r="B754" s="288" t="s">
        <v>10</v>
      </c>
      <c r="C754" s="102" t="s">
        <v>75</v>
      </c>
      <c r="D754" s="132" t="s">
        <v>71</v>
      </c>
      <c r="E754" s="132" t="s">
        <v>71</v>
      </c>
      <c r="F754" s="108" t="s">
        <v>0</v>
      </c>
      <c r="G754" s="109">
        <v>4</v>
      </c>
      <c r="H754" s="110"/>
      <c r="I754" s="948">
        <f>G754*H754</f>
        <v>0</v>
      </c>
    </row>
    <row r="755" spans="1:9" ht="12">
      <c r="A755" s="256"/>
      <c r="B755" s="288"/>
      <c r="C755" s="296"/>
      <c r="D755" s="297"/>
      <c r="E755" s="297"/>
      <c r="F755" s="104"/>
      <c r="G755" s="104"/>
      <c r="H755" s="101"/>
      <c r="I755" s="947"/>
    </row>
    <row r="756" spans="1:9" ht="45" customHeight="1">
      <c r="A756" s="256">
        <f>$A$729</f>
        <v>1</v>
      </c>
      <c r="B756" s="288" t="s">
        <v>20</v>
      </c>
      <c r="C756" s="102" t="s">
        <v>153</v>
      </c>
      <c r="D756" s="132" t="s">
        <v>71</v>
      </c>
      <c r="E756" s="132" t="s">
        <v>71</v>
      </c>
      <c r="F756" s="108" t="s">
        <v>0</v>
      </c>
      <c r="G756" s="109">
        <v>3</v>
      </c>
      <c r="H756" s="110"/>
      <c r="I756" s="948">
        <f>G756*H756</f>
        <v>0</v>
      </c>
    </row>
    <row r="757" spans="1:9" ht="12">
      <c r="A757" s="256"/>
      <c r="B757" s="288"/>
      <c r="C757" s="296"/>
      <c r="D757" s="297"/>
      <c r="E757" s="297"/>
      <c r="F757" s="104"/>
      <c r="G757" s="104"/>
      <c r="H757" s="101"/>
      <c r="I757" s="947"/>
    </row>
    <row r="758" spans="1:9" ht="361">
      <c r="A758" s="256">
        <f>$A$729</f>
        <v>1</v>
      </c>
      <c r="B758" s="288" t="s">
        <v>21</v>
      </c>
      <c r="C758" s="767" t="s">
        <v>337</v>
      </c>
      <c r="D758" s="793"/>
      <c r="E758" s="793"/>
      <c r="F758" s="794"/>
      <c r="G758" s="795"/>
      <c r="H758" s="796"/>
      <c r="I758" s="979"/>
    </row>
    <row r="759" spans="1:9" ht="96">
      <c r="A759" s="256"/>
      <c r="B759" s="288"/>
      <c r="C759" s="739" t="s">
        <v>338</v>
      </c>
      <c r="D759" s="740"/>
      <c r="E759" s="740"/>
      <c r="F759" s="776" t="s">
        <v>0</v>
      </c>
      <c r="G759" s="777">
        <v>1</v>
      </c>
      <c r="H759" s="778"/>
      <c r="I759" s="951">
        <f>G759*H759</f>
        <v>0</v>
      </c>
    </row>
    <row r="760" spans="1:9" ht="12">
      <c r="A760" s="256"/>
      <c r="B760" s="288"/>
      <c r="C760" s="296"/>
      <c r="D760" s="297"/>
      <c r="E760" s="297"/>
      <c r="F760" s="104"/>
      <c r="G760" s="104"/>
      <c r="H760" s="101"/>
      <c r="I760" s="947"/>
    </row>
    <row r="761" spans="1:9" ht="47.25" customHeight="1">
      <c r="A761" s="256">
        <f>$A$729</f>
        <v>1</v>
      </c>
      <c r="B761" s="288" t="s">
        <v>18</v>
      </c>
      <c r="C761" s="121" t="s">
        <v>76</v>
      </c>
      <c r="D761" s="133" t="s">
        <v>71</v>
      </c>
      <c r="E761" s="133" t="s">
        <v>71</v>
      </c>
      <c r="F761" s="122" t="s">
        <v>0</v>
      </c>
      <c r="G761" s="123">
        <v>4</v>
      </c>
      <c r="H761" s="124"/>
      <c r="I761" s="952">
        <f>G761*H761</f>
        <v>0</v>
      </c>
    </row>
    <row r="762" spans="1:9" ht="12">
      <c r="A762" s="256"/>
      <c r="B762" s="288"/>
      <c r="C762" s="296"/>
      <c r="D762" s="297"/>
      <c r="E762" s="297"/>
      <c r="F762" s="104"/>
      <c r="G762" s="104"/>
      <c r="H762" s="101"/>
      <c r="I762" s="947"/>
    </row>
    <row r="763" spans="1:9" ht="45.75" customHeight="1">
      <c r="A763" s="256">
        <f>$A$729</f>
        <v>1</v>
      </c>
      <c r="B763" s="288" t="s">
        <v>23</v>
      </c>
      <c r="C763" s="121" t="s">
        <v>154</v>
      </c>
      <c r="D763" s="133" t="s">
        <v>71</v>
      </c>
      <c r="E763" s="133" t="s">
        <v>71</v>
      </c>
      <c r="F763" s="122" t="s">
        <v>0</v>
      </c>
      <c r="G763" s="123">
        <v>3</v>
      </c>
      <c r="H763" s="124"/>
      <c r="I763" s="952">
        <f>G763*H763</f>
        <v>0</v>
      </c>
    </row>
    <row r="764" spans="1:9" ht="12">
      <c r="A764" s="256"/>
      <c r="B764" s="288"/>
      <c r="C764" s="296"/>
      <c r="D764" s="297"/>
      <c r="E764" s="297"/>
      <c r="F764" s="104"/>
      <c r="G764" s="104"/>
      <c r="H764" s="101"/>
      <c r="I764" s="947"/>
    </row>
    <row r="765" spans="1:9" ht="35.25" customHeight="1">
      <c r="A765" s="256">
        <f>$A$729</f>
        <v>1</v>
      </c>
      <c r="B765" s="288" t="s">
        <v>24</v>
      </c>
      <c r="C765" s="779" t="s">
        <v>77</v>
      </c>
      <c r="D765" s="780"/>
      <c r="E765" s="780"/>
      <c r="F765" s="781" t="s">
        <v>0</v>
      </c>
      <c r="G765" s="782">
        <v>4</v>
      </c>
      <c r="H765" s="783"/>
      <c r="I765" s="953">
        <f>G765*H765</f>
        <v>0</v>
      </c>
    </row>
    <row r="766" spans="1:9" ht="12">
      <c r="A766" s="256"/>
      <c r="B766" s="288"/>
      <c r="C766" s="99"/>
      <c r="D766" s="130"/>
      <c r="E766" s="130"/>
      <c r="F766" s="146"/>
      <c r="G766" s="104"/>
      <c r="H766" s="101"/>
      <c r="I766" s="947"/>
    </row>
    <row r="767" spans="1:9" ht="59.25" customHeight="1">
      <c r="A767" s="256">
        <f>$A$729</f>
        <v>1</v>
      </c>
      <c r="B767" s="288" t="s">
        <v>129</v>
      </c>
      <c r="C767" s="779" t="s">
        <v>155</v>
      </c>
      <c r="D767" s="780"/>
      <c r="E767" s="780"/>
      <c r="F767" s="781" t="s">
        <v>0</v>
      </c>
      <c r="G767" s="782">
        <v>3</v>
      </c>
      <c r="H767" s="783"/>
      <c r="I767" s="953">
        <f>G767*H767</f>
        <v>0</v>
      </c>
    </row>
    <row r="768" spans="1:9" ht="12">
      <c r="A768" s="256"/>
      <c r="B768" s="288"/>
      <c r="C768" s="335"/>
      <c r="D768" s="309"/>
      <c r="E768" s="309"/>
      <c r="F768" s="336"/>
      <c r="G768" s="337"/>
      <c r="H768" s="338"/>
      <c r="I768" s="985"/>
    </row>
    <row r="769" spans="1:9" ht="57" customHeight="1">
      <c r="A769" s="256">
        <f>$A$729</f>
        <v>1</v>
      </c>
      <c r="B769" s="288" t="s">
        <v>130</v>
      </c>
      <c r="C769" s="121" t="s">
        <v>78</v>
      </c>
      <c r="D769" s="133" t="s">
        <v>71</v>
      </c>
      <c r="E769" s="133" t="s">
        <v>71</v>
      </c>
      <c r="F769" s="122" t="s">
        <v>0</v>
      </c>
      <c r="G769" s="123">
        <v>1</v>
      </c>
      <c r="H769" s="124"/>
      <c r="I769" s="952">
        <f>G769*H769</f>
        <v>0</v>
      </c>
    </row>
    <row r="770" spans="1:9" ht="12">
      <c r="A770" s="249"/>
      <c r="B770" s="288"/>
      <c r="C770" s="120"/>
      <c r="D770" s="125"/>
      <c r="E770" s="125"/>
      <c r="F770" s="286"/>
      <c r="G770" s="292"/>
      <c r="H770" s="293"/>
      <c r="I770" s="978"/>
    </row>
    <row r="771" spans="1:9" ht="24">
      <c r="A771" s="256">
        <f>$A$729</f>
        <v>1</v>
      </c>
      <c r="B771" s="257" t="s">
        <v>131</v>
      </c>
      <c r="C771" s="295" t="s">
        <v>178</v>
      </c>
      <c r="D771" s="133" t="s">
        <v>71</v>
      </c>
      <c r="E771" s="133" t="s">
        <v>71</v>
      </c>
      <c r="F771" s="143" t="s">
        <v>22</v>
      </c>
      <c r="G771" s="228">
        <v>100</v>
      </c>
      <c r="H771" s="323"/>
      <c r="I771" s="939">
        <f>G771*H771</f>
        <v>0</v>
      </c>
    </row>
    <row r="772" spans="1:9" ht="12">
      <c r="A772" s="249"/>
      <c r="B772" s="257"/>
      <c r="C772" s="99"/>
      <c r="D772" s="130"/>
      <c r="E772" s="130"/>
      <c r="F772" s="146"/>
      <c r="G772" s="104"/>
      <c r="H772" s="304"/>
      <c r="I772" s="980"/>
    </row>
    <row r="773" spans="1:9" ht="57" customHeight="1">
      <c r="A773" s="256">
        <f>$A$729</f>
        <v>1</v>
      </c>
      <c r="B773" s="285" t="s">
        <v>133</v>
      </c>
      <c r="C773" s="121" t="s">
        <v>82</v>
      </c>
      <c r="D773" s="133" t="s">
        <v>71</v>
      </c>
      <c r="E773" s="133" t="s">
        <v>71</v>
      </c>
      <c r="F773" s="143" t="s">
        <v>22</v>
      </c>
      <c r="G773" s="114">
        <v>300</v>
      </c>
      <c r="H773" s="229"/>
      <c r="I773" s="939">
        <f>G773*H773</f>
        <v>0</v>
      </c>
    </row>
    <row r="774" spans="1:9" ht="12">
      <c r="A774" s="256"/>
      <c r="B774" s="285"/>
      <c r="C774" s="112"/>
      <c r="D774" s="130"/>
      <c r="E774" s="130"/>
      <c r="F774" s="146"/>
      <c r="G774" s="292"/>
      <c r="H774" s="293"/>
      <c r="I774" s="978"/>
    </row>
    <row r="775" spans="1:9" ht="12">
      <c r="A775" s="256">
        <f>$A$729</f>
        <v>1</v>
      </c>
      <c r="B775" s="285" t="s">
        <v>149</v>
      </c>
      <c r="C775" s="302" t="s">
        <v>25</v>
      </c>
      <c r="D775" s="133" t="s">
        <v>71</v>
      </c>
      <c r="E775" s="133" t="s">
        <v>71</v>
      </c>
      <c r="F775" s="143" t="s">
        <v>22</v>
      </c>
      <c r="G775" s="114">
        <f>SUM(G771:G773)</f>
        <v>400</v>
      </c>
      <c r="H775" s="229"/>
      <c r="I775" s="939">
        <f>G775*H775</f>
        <v>0</v>
      </c>
    </row>
    <row r="776" spans="1:9" ht="12">
      <c r="A776" s="256"/>
      <c r="B776" s="285"/>
      <c r="C776" s="99"/>
      <c r="D776" s="130"/>
      <c r="E776" s="130"/>
      <c r="F776" s="146"/>
      <c r="G776" s="303"/>
      <c r="H776" s="294"/>
      <c r="I776" s="978"/>
    </row>
    <row r="777" spans="1:9" ht="44.25" customHeight="1">
      <c r="A777" s="256">
        <f>$A$729</f>
        <v>1</v>
      </c>
      <c r="B777" s="285" t="s">
        <v>156</v>
      </c>
      <c r="C777" s="112" t="s">
        <v>179</v>
      </c>
      <c r="D777" s="130"/>
      <c r="E777" s="130"/>
      <c r="F777" s="146"/>
      <c r="G777" s="100"/>
      <c r="H777" s="304"/>
      <c r="I777" s="980"/>
    </row>
    <row r="778" spans="1:9" ht="12">
      <c r="A778" s="256"/>
      <c r="B778" s="285"/>
      <c r="C778" s="112" t="s">
        <v>26</v>
      </c>
      <c r="D778" s="130"/>
      <c r="E778" s="130"/>
      <c r="F778" s="146"/>
      <c r="G778" s="100"/>
      <c r="H778" s="304"/>
      <c r="I778" s="980"/>
    </row>
    <row r="779" spans="1:9" ht="24">
      <c r="A779" s="256"/>
      <c r="B779" s="285"/>
      <c r="C779" s="112" t="s">
        <v>49</v>
      </c>
      <c r="D779" s="130"/>
      <c r="E779" s="130"/>
      <c r="F779" s="146"/>
      <c r="G779" s="100"/>
      <c r="H779" s="304"/>
      <c r="I779" s="980"/>
    </row>
    <row r="780" spans="1:9" ht="12">
      <c r="A780" s="256"/>
      <c r="B780" s="285"/>
      <c r="C780" s="112" t="s">
        <v>27</v>
      </c>
      <c r="D780" s="130"/>
      <c r="E780" s="130"/>
      <c r="F780" s="146"/>
      <c r="G780" s="100"/>
      <c r="H780" s="304"/>
      <c r="I780" s="980"/>
    </row>
    <row r="781" spans="1:9" ht="24">
      <c r="A781" s="256"/>
      <c r="B781" s="285"/>
      <c r="C781" s="112" t="s">
        <v>48</v>
      </c>
      <c r="D781" s="130"/>
      <c r="E781" s="130"/>
      <c r="F781" s="146"/>
      <c r="G781" s="100"/>
      <c r="H781" s="304"/>
      <c r="I781" s="980"/>
    </row>
    <row r="782" spans="1:9" ht="24">
      <c r="A782" s="256"/>
      <c r="B782" s="285"/>
      <c r="C782" s="112" t="s">
        <v>28</v>
      </c>
      <c r="D782" s="130"/>
      <c r="E782" s="130"/>
      <c r="F782" s="146"/>
      <c r="G782" s="100"/>
      <c r="H782" s="304"/>
      <c r="I782" s="980"/>
    </row>
    <row r="783" spans="1:9" ht="24">
      <c r="A783" s="256"/>
      <c r="B783" s="285"/>
      <c r="C783" s="112" t="s">
        <v>79</v>
      </c>
      <c r="D783" s="130"/>
      <c r="E783" s="130"/>
      <c r="F783" s="146"/>
      <c r="G783" s="100"/>
      <c r="H783" s="304"/>
      <c r="I783" s="980"/>
    </row>
    <row r="784" spans="1:9" ht="12" customHeight="1">
      <c r="A784" s="256"/>
      <c r="B784" s="285"/>
      <c r="C784" s="112" t="s">
        <v>53</v>
      </c>
      <c r="D784" s="130"/>
      <c r="E784" s="130"/>
      <c r="F784" s="146"/>
      <c r="G784" s="100"/>
      <c r="H784" s="304"/>
      <c r="I784" s="980"/>
    </row>
    <row r="785" spans="1:9" ht="24">
      <c r="A785" s="256"/>
      <c r="B785" s="285"/>
      <c r="C785" s="295" t="s">
        <v>334</v>
      </c>
      <c r="D785" s="133" t="s">
        <v>71</v>
      </c>
      <c r="E785" s="133" t="s">
        <v>71</v>
      </c>
      <c r="F785" s="143" t="s">
        <v>0</v>
      </c>
      <c r="G785" s="228">
        <v>1</v>
      </c>
      <c r="H785" s="229"/>
      <c r="I785" s="939">
        <f>G785*H785</f>
        <v>0</v>
      </c>
    </row>
    <row r="786" spans="1:9" ht="12">
      <c r="A786" s="305"/>
      <c r="B786" s="306"/>
      <c r="C786" s="99"/>
      <c r="D786" s="130"/>
      <c r="E786" s="130"/>
      <c r="F786" s="146"/>
      <c r="G786" s="100"/>
      <c r="H786" s="304"/>
      <c r="I786" s="980"/>
    </row>
    <row r="787" spans="1:9" ht="79.5" customHeight="1">
      <c r="A787" s="256">
        <f>$A$729</f>
        <v>1</v>
      </c>
      <c r="B787" s="285" t="s">
        <v>157</v>
      </c>
      <c r="C787" s="112" t="s">
        <v>180</v>
      </c>
      <c r="D787" s="130"/>
      <c r="E787" s="130"/>
      <c r="F787" s="146"/>
      <c r="G787" s="100"/>
      <c r="H787" s="304"/>
      <c r="I787" s="980"/>
    </row>
    <row r="788" spans="1:9" ht="12">
      <c r="A788" s="305"/>
      <c r="B788" s="306"/>
      <c r="C788" s="99" t="s">
        <v>26</v>
      </c>
      <c r="D788" s="130"/>
      <c r="E788" s="130"/>
      <c r="F788" s="146"/>
      <c r="G788" s="100"/>
      <c r="H788" s="304"/>
      <c r="I788" s="980"/>
    </row>
    <row r="789" spans="1:9" ht="24">
      <c r="A789" s="307"/>
      <c r="B789" s="308"/>
      <c r="C789" s="99" t="s">
        <v>49</v>
      </c>
      <c r="D789" s="130"/>
      <c r="E789" s="130"/>
      <c r="F789" s="146"/>
      <c r="G789" s="100"/>
      <c r="H789" s="304"/>
      <c r="I789" s="980"/>
    </row>
    <row r="790" spans="1:9" ht="12">
      <c r="A790" s="307"/>
      <c r="B790" s="308"/>
      <c r="C790" s="99" t="s">
        <v>27</v>
      </c>
      <c r="D790" s="130"/>
      <c r="E790" s="130"/>
      <c r="F790" s="146"/>
      <c r="G790" s="100"/>
      <c r="H790" s="304"/>
      <c r="I790" s="980"/>
    </row>
    <row r="791" spans="1:9" ht="24">
      <c r="A791" s="307"/>
      <c r="B791" s="308"/>
      <c r="C791" s="99" t="s">
        <v>48</v>
      </c>
      <c r="D791" s="130"/>
      <c r="E791" s="130"/>
      <c r="F791" s="146"/>
      <c r="G791" s="100"/>
      <c r="H791" s="304"/>
      <c r="I791" s="980"/>
    </row>
    <row r="792" spans="1:9" ht="24">
      <c r="A792" s="305"/>
      <c r="B792" s="306"/>
      <c r="C792" s="99" t="s">
        <v>28</v>
      </c>
      <c r="D792" s="130"/>
      <c r="E792" s="130"/>
      <c r="F792" s="146"/>
      <c r="G792" s="100"/>
      <c r="H792" s="304"/>
      <c r="I792" s="980"/>
    </row>
    <row r="793" spans="1:9" ht="24">
      <c r="A793" s="305"/>
      <c r="B793" s="306"/>
      <c r="C793" s="99" t="s">
        <v>79</v>
      </c>
      <c r="D793" s="130"/>
      <c r="E793" s="130"/>
      <c r="F793" s="146"/>
      <c r="G793" s="100"/>
      <c r="H793" s="304"/>
      <c r="I793" s="980"/>
    </row>
    <row r="794" spans="1:9" ht="9.75" customHeight="1">
      <c r="A794" s="305"/>
      <c r="B794" s="306"/>
      <c r="C794" s="112" t="s">
        <v>53</v>
      </c>
      <c r="D794" s="130"/>
      <c r="E794" s="130"/>
      <c r="F794" s="146"/>
      <c r="G794" s="100"/>
      <c r="H794" s="304"/>
      <c r="I794" s="980"/>
    </row>
    <row r="795" spans="1:9" ht="48">
      <c r="A795" s="305"/>
      <c r="B795" s="306"/>
      <c r="C795" s="112" t="s">
        <v>45</v>
      </c>
      <c r="D795" s="130"/>
      <c r="E795" s="130"/>
      <c r="F795" s="146"/>
      <c r="G795" s="100"/>
      <c r="H795" s="304"/>
      <c r="I795" s="980"/>
    </row>
    <row r="796" spans="1:9" ht="24">
      <c r="A796" s="305"/>
      <c r="B796" s="306"/>
      <c r="C796" s="302" t="s">
        <v>334</v>
      </c>
      <c r="D796" s="133" t="s">
        <v>71</v>
      </c>
      <c r="E796" s="133" t="s">
        <v>71</v>
      </c>
      <c r="F796" s="143" t="s">
        <v>0</v>
      </c>
      <c r="G796" s="228">
        <v>1</v>
      </c>
      <c r="H796" s="229"/>
      <c r="I796" s="939">
        <f>G796*H796</f>
        <v>0</v>
      </c>
    </row>
    <row r="797" spans="1:9" ht="12">
      <c r="A797" s="305"/>
      <c r="B797" s="306"/>
      <c r="C797" s="99"/>
      <c r="D797" s="130"/>
      <c r="E797" s="130"/>
      <c r="F797" s="146"/>
      <c r="G797" s="303"/>
      <c r="H797" s="304"/>
      <c r="I797" s="980"/>
    </row>
    <row r="798" spans="1:9" ht="24">
      <c r="A798" s="256">
        <f>$A$729</f>
        <v>1</v>
      </c>
      <c r="B798" s="285" t="s">
        <v>158</v>
      </c>
      <c r="C798" s="310" t="s">
        <v>132</v>
      </c>
      <c r="D798" s="133" t="s">
        <v>71</v>
      </c>
      <c r="E798" s="133" t="s">
        <v>71</v>
      </c>
      <c r="F798" s="143" t="s">
        <v>0</v>
      </c>
      <c r="G798" s="228">
        <v>1</v>
      </c>
      <c r="H798" s="229"/>
      <c r="I798" s="939">
        <f>G798*H798</f>
        <v>0</v>
      </c>
    </row>
    <row r="799" spans="1:9" ht="12">
      <c r="A799" s="256"/>
      <c r="B799" s="285"/>
      <c r="C799" s="311"/>
      <c r="D799" s="130"/>
      <c r="E799" s="130"/>
      <c r="F799" s="146"/>
      <c r="G799" s="292"/>
      <c r="H799" s="293"/>
      <c r="I799" s="978"/>
    </row>
    <row r="800" spans="1:9" ht="60">
      <c r="A800" s="256">
        <f>$A$729</f>
        <v>1</v>
      </c>
      <c r="B800" s="285" t="s">
        <v>181</v>
      </c>
      <c r="C800" s="312" t="s">
        <v>336</v>
      </c>
      <c r="D800" s="133" t="s">
        <v>71</v>
      </c>
      <c r="E800" s="133" t="s">
        <v>71</v>
      </c>
      <c r="F800" s="143" t="s">
        <v>0</v>
      </c>
      <c r="G800" s="228">
        <v>1</v>
      </c>
      <c r="H800" s="229"/>
      <c r="I800" s="939">
        <f>G800*H800</f>
        <v>0</v>
      </c>
    </row>
    <row r="801" spans="1:9" ht="12">
      <c r="A801" s="307"/>
      <c r="B801" s="308"/>
      <c r="C801" s="324"/>
      <c r="D801" s="325"/>
      <c r="E801" s="325"/>
      <c r="F801" s="326"/>
      <c r="G801" s="327"/>
      <c r="H801" s="328"/>
      <c r="I801" s="983"/>
    </row>
    <row r="802" spans="1:9" ht="28">
      <c r="A802" s="48">
        <f>A729</f>
        <v>1</v>
      </c>
      <c r="B802" s="270"/>
      <c r="C802" s="50" t="s">
        <v>30</v>
      </c>
      <c r="D802" s="51"/>
      <c r="E802" s="51"/>
      <c r="F802" s="51"/>
      <c r="G802" s="40"/>
      <c r="H802" s="52"/>
      <c r="I802" s="935">
        <f>SUM(I730:I801)</f>
        <v>0</v>
      </c>
    </row>
    <row r="804" spans="1:9" ht="13">
      <c r="A804" s="48">
        <v>2</v>
      </c>
      <c r="B804" s="270"/>
      <c r="C804" s="341" t="s">
        <v>83</v>
      </c>
      <c r="D804" s="342"/>
      <c r="E804" s="342"/>
      <c r="F804" s="340"/>
      <c r="G804" s="343"/>
      <c r="H804" s="344"/>
      <c r="I804" s="991"/>
    </row>
    <row r="805" spans="1:9">
      <c r="C805" s="346"/>
      <c r="D805" s="347"/>
      <c r="E805" s="347"/>
      <c r="F805" s="348"/>
      <c r="G805" s="349"/>
      <c r="H805" s="350"/>
      <c r="I805" s="988"/>
    </row>
    <row r="806" spans="1:9" ht="35.25" customHeight="1">
      <c r="A806" s="65">
        <f>$A$804</f>
        <v>2</v>
      </c>
      <c r="B806" s="81" t="s">
        <v>5</v>
      </c>
      <c r="C806" s="196" t="s">
        <v>84</v>
      </c>
      <c r="D806" s="197"/>
      <c r="E806" s="197"/>
      <c r="F806" s="198"/>
      <c r="G806" s="139"/>
      <c r="H806" s="199"/>
      <c r="I806" s="959"/>
    </row>
    <row r="807" spans="1:9" ht="12">
      <c r="A807" s="65"/>
      <c r="B807" s="81"/>
      <c r="C807" s="196" t="s">
        <v>85</v>
      </c>
      <c r="D807" s="197"/>
      <c r="E807" s="197"/>
      <c r="F807" s="198"/>
      <c r="G807" s="139"/>
      <c r="H807" s="199"/>
      <c r="I807" s="959"/>
    </row>
    <row r="808" spans="1:9" ht="12">
      <c r="A808" s="65"/>
      <c r="B808" s="81"/>
      <c r="C808" s="200" t="s">
        <v>86</v>
      </c>
      <c r="D808" s="201"/>
      <c r="E808" s="201"/>
      <c r="F808" s="198"/>
      <c r="G808" s="139"/>
      <c r="H808" s="199"/>
      <c r="I808" s="959"/>
    </row>
    <row r="809" spans="1:9" ht="12">
      <c r="A809" s="65"/>
      <c r="B809" s="81"/>
      <c r="C809" s="200" t="s">
        <v>87</v>
      </c>
      <c r="D809" s="128"/>
      <c r="E809" s="128"/>
      <c r="F809" s="198"/>
      <c r="G809" s="139"/>
      <c r="H809" s="199"/>
      <c r="I809" s="959"/>
    </row>
    <row r="810" spans="1:9" ht="12">
      <c r="A810" s="65"/>
      <c r="B810" s="81"/>
      <c r="C810" s="200" t="s">
        <v>88</v>
      </c>
      <c r="D810" s="128"/>
      <c r="E810" s="128"/>
      <c r="F810" s="198"/>
      <c r="G810" s="139"/>
      <c r="H810" s="199"/>
      <c r="I810" s="959"/>
    </row>
    <row r="811" spans="1:9" ht="24">
      <c r="A811" s="65"/>
      <c r="B811" s="81"/>
      <c r="C811" s="200" t="s">
        <v>89</v>
      </c>
      <c r="D811" s="202"/>
      <c r="E811" s="202"/>
      <c r="F811" s="198"/>
      <c r="G811" s="139"/>
      <c r="H811" s="199"/>
      <c r="I811" s="959"/>
    </row>
    <row r="812" spans="1:9" ht="36">
      <c r="A812" s="65"/>
      <c r="B812" s="81"/>
      <c r="C812" s="203" t="s">
        <v>90</v>
      </c>
      <c r="D812" s="202"/>
      <c r="E812" s="202"/>
      <c r="F812" s="198"/>
      <c r="G812" s="139"/>
      <c r="H812" s="199"/>
      <c r="I812" s="959"/>
    </row>
    <row r="813" spans="1:9" ht="24">
      <c r="A813" s="65"/>
      <c r="B813" s="81"/>
      <c r="C813" s="200" t="s">
        <v>91</v>
      </c>
      <c r="D813" s="202"/>
      <c r="E813" s="202"/>
      <c r="F813" s="198"/>
      <c r="G813" s="204"/>
      <c r="H813" s="205"/>
      <c r="I813" s="960"/>
    </row>
    <row r="814" spans="1:9" ht="24.75" customHeight="1">
      <c r="A814" s="65"/>
      <c r="B814" s="81"/>
      <c r="C814" s="203" t="s">
        <v>92</v>
      </c>
      <c r="D814" s="202"/>
      <c r="E814" s="202"/>
      <c r="F814" s="198"/>
      <c r="G814" s="204"/>
      <c r="H814" s="205"/>
      <c r="I814" s="960"/>
    </row>
    <row r="815" spans="1:9" ht="12">
      <c r="A815" s="65"/>
      <c r="B815" s="81"/>
      <c r="C815" s="203" t="s">
        <v>93</v>
      </c>
      <c r="D815" s="202"/>
      <c r="E815" s="202"/>
      <c r="F815" s="198"/>
      <c r="G815" s="204"/>
      <c r="H815" s="205"/>
      <c r="I815" s="960"/>
    </row>
    <row r="816" spans="1:9" ht="12">
      <c r="A816" s="65"/>
      <c r="B816" s="81"/>
      <c r="C816" s="200" t="s">
        <v>94</v>
      </c>
      <c r="D816" s="202"/>
      <c r="E816" s="202"/>
      <c r="F816" s="198"/>
      <c r="G816" s="204"/>
      <c r="H816" s="205"/>
      <c r="I816" s="960"/>
    </row>
    <row r="817" spans="1:9" ht="12">
      <c r="A817" s="65"/>
      <c r="B817" s="81"/>
      <c r="C817" s="200" t="s">
        <v>95</v>
      </c>
      <c r="D817" s="202"/>
      <c r="E817" s="202"/>
      <c r="F817" s="198"/>
      <c r="G817" s="204"/>
      <c r="H817" s="205"/>
      <c r="I817" s="960"/>
    </row>
    <row r="818" spans="1:9" ht="24">
      <c r="A818" s="65"/>
      <c r="B818" s="81"/>
      <c r="C818" s="200" t="s">
        <v>96</v>
      </c>
      <c r="D818" s="202"/>
      <c r="E818" s="202"/>
      <c r="F818" s="198"/>
      <c r="G818" s="204"/>
      <c r="H818" s="205"/>
      <c r="I818" s="960"/>
    </row>
    <row r="819" spans="1:9" ht="24">
      <c r="A819" s="65"/>
      <c r="B819" s="81"/>
      <c r="C819" s="196" t="s">
        <v>97</v>
      </c>
      <c r="D819" s="202"/>
      <c r="E819" s="202"/>
      <c r="F819" s="198"/>
      <c r="G819" s="204"/>
      <c r="H819" s="205"/>
      <c r="I819" s="960"/>
    </row>
    <row r="820" spans="1:9" ht="12">
      <c r="A820" s="65"/>
      <c r="B820" s="81"/>
      <c r="C820" s="206" t="s">
        <v>98</v>
      </c>
      <c r="D820" s="132" t="s">
        <v>71</v>
      </c>
      <c r="E820" s="132" t="s">
        <v>71</v>
      </c>
      <c r="F820" s="207" t="s">
        <v>22</v>
      </c>
      <c r="G820" s="208">
        <v>15</v>
      </c>
      <c r="H820" s="209"/>
      <c r="I820" s="961">
        <f>G820*H820</f>
        <v>0</v>
      </c>
    </row>
    <row r="821" spans="1:9" ht="12">
      <c r="A821" s="65"/>
      <c r="B821" s="81"/>
      <c r="C821" s="196"/>
      <c r="D821" s="202"/>
      <c r="E821" s="202"/>
      <c r="F821" s="198"/>
      <c r="G821" s="204"/>
      <c r="H821" s="205"/>
      <c r="I821" s="960"/>
    </row>
    <row r="822" spans="1:9" ht="48">
      <c r="A822" s="65">
        <f>$A$804</f>
        <v>2</v>
      </c>
      <c r="B822" s="81" t="s">
        <v>6</v>
      </c>
      <c r="C822" s="206" t="s">
        <v>99</v>
      </c>
      <c r="D822" s="132" t="s">
        <v>71</v>
      </c>
      <c r="E822" s="132" t="s">
        <v>71</v>
      </c>
      <c r="F822" s="207" t="s">
        <v>22</v>
      </c>
      <c r="G822" s="208">
        <v>30</v>
      </c>
      <c r="H822" s="209"/>
      <c r="I822" s="961">
        <f>G822*H822</f>
        <v>0</v>
      </c>
    </row>
    <row r="823" spans="1:9" ht="12">
      <c r="A823" s="65"/>
      <c r="B823" s="81"/>
      <c r="C823" s="196"/>
      <c r="D823" s="202"/>
      <c r="E823" s="202"/>
      <c r="F823" s="198"/>
      <c r="G823" s="204"/>
      <c r="H823" s="205"/>
      <c r="I823" s="960"/>
    </row>
    <row r="824" spans="1:9" ht="24">
      <c r="A824" s="65">
        <f>$A$804</f>
        <v>2</v>
      </c>
      <c r="B824" s="81" t="s">
        <v>7</v>
      </c>
      <c r="C824" s="206" t="s">
        <v>100</v>
      </c>
      <c r="D824" s="132" t="s">
        <v>71</v>
      </c>
      <c r="E824" s="132" t="s">
        <v>71</v>
      </c>
      <c r="F824" s="207" t="s">
        <v>22</v>
      </c>
      <c r="G824" s="208">
        <v>15</v>
      </c>
      <c r="H824" s="209"/>
      <c r="I824" s="961">
        <f>G824*H824</f>
        <v>0</v>
      </c>
    </row>
    <row r="825" spans="1:9">
      <c r="C825" s="156"/>
      <c r="D825" s="352"/>
      <c r="E825" s="352"/>
      <c r="F825" s="353"/>
      <c r="G825" s="354"/>
      <c r="H825" s="69"/>
      <c r="I825" s="960"/>
    </row>
    <row r="826" spans="1:9" ht="26">
      <c r="A826" s="48">
        <v>2</v>
      </c>
      <c r="B826" s="270"/>
      <c r="C826" s="356" t="s">
        <v>101</v>
      </c>
      <c r="D826" s="357"/>
      <c r="E826" s="357"/>
      <c r="F826" s="340"/>
      <c r="G826" s="343"/>
      <c r="H826" s="358"/>
      <c r="I826" s="956">
        <f>SUM(I805:I825)</f>
        <v>0</v>
      </c>
    </row>
    <row r="828" spans="1:9" ht="28">
      <c r="A828" s="58">
        <v>3</v>
      </c>
      <c r="B828" s="32"/>
      <c r="C828" s="60" t="s">
        <v>54</v>
      </c>
      <c r="D828" s="57"/>
      <c r="E828" s="57"/>
      <c r="F828" s="57"/>
      <c r="G828" s="189"/>
      <c r="H828" s="59"/>
      <c r="I828" s="956"/>
    </row>
    <row r="830" spans="1:9" ht="60">
      <c r="A830" s="65">
        <f>$A$828</f>
        <v>3</v>
      </c>
      <c r="B830" s="188" t="s">
        <v>5</v>
      </c>
      <c r="C830" s="160" t="s">
        <v>55</v>
      </c>
      <c r="D830" s="132" t="s">
        <v>71</v>
      </c>
      <c r="E830" s="132" t="s">
        <v>71</v>
      </c>
      <c r="F830" s="137" t="s">
        <v>0</v>
      </c>
      <c r="G830" s="138">
        <v>1</v>
      </c>
      <c r="H830" s="187"/>
      <c r="I830" s="962">
        <f>G830*H830</f>
        <v>0</v>
      </c>
    </row>
    <row r="831" spans="1:9" ht="12">
      <c r="A831" s="68"/>
      <c r="B831" s="190"/>
      <c r="C831" s="92"/>
      <c r="D831" s="248"/>
      <c r="E831" s="248"/>
      <c r="F831" s="152"/>
      <c r="G831" s="153"/>
      <c r="H831" s="154"/>
      <c r="I831" s="963"/>
    </row>
    <row r="832" spans="1:9" ht="24">
      <c r="A832" s="65">
        <f>$A$828</f>
        <v>3</v>
      </c>
      <c r="B832" s="188" t="s">
        <v>6</v>
      </c>
      <c r="C832" s="155" t="s">
        <v>56</v>
      </c>
      <c r="D832" s="132" t="s">
        <v>71</v>
      </c>
      <c r="E832" s="132" t="s">
        <v>71</v>
      </c>
      <c r="F832" s="137" t="s">
        <v>0</v>
      </c>
      <c r="G832" s="138">
        <v>1</v>
      </c>
      <c r="H832" s="151"/>
      <c r="I832" s="964">
        <f>G832*H832</f>
        <v>0</v>
      </c>
    </row>
    <row r="833" spans="1:9" ht="12">
      <c r="A833" s="65"/>
      <c r="B833" s="188"/>
      <c r="C833" s="156"/>
      <c r="D833" s="248"/>
      <c r="E833" s="248"/>
      <c r="F833" s="139"/>
      <c r="G833" s="157"/>
      <c r="H833" s="100"/>
      <c r="I833" s="947"/>
    </row>
    <row r="834" spans="1:9" ht="13">
      <c r="A834" s="65">
        <f>$A$828</f>
        <v>3</v>
      </c>
      <c r="B834" s="188" t="s">
        <v>7</v>
      </c>
      <c r="C834" s="160" t="s">
        <v>57</v>
      </c>
      <c r="D834" s="132" t="s">
        <v>71</v>
      </c>
      <c r="E834" s="132" t="s">
        <v>71</v>
      </c>
      <c r="F834" s="137" t="s">
        <v>0</v>
      </c>
      <c r="G834" s="158">
        <v>1</v>
      </c>
      <c r="H834" s="159"/>
      <c r="I834" s="964">
        <f>G834*H834</f>
        <v>0</v>
      </c>
    </row>
    <row r="835" spans="1:9" ht="12">
      <c r="A835" s="63"/>
      <c r="B835" s="188"/>
      <c r="C835" s="211"/>
      <c r="D835" s="202"/>
      <c r="E835" s="202"/>
      <c r="F835" s="198"/>
      <c r="G835" s="204"/>
      <c r="H835" s="205"/>
      <c r="I835" s="960"/>
    </row>
    <row r="836" spans="1:9" ht="28">
      <c r="A836" s="58">
        <f>A828</f>
        <v>3</v>
      </c>
      <c r="B836" s="67"/>
      <c r="C836" s="32" t="s">
        <v>58</v>
      </c>
      <c r="D836" s="57"/>
      <c r="E836" s="57"/>
      <c r="F836" s="57"/>
      <c r="G836" s="189"/>
      <c r="H836" s="212"/>
      <c r="I836" s="965">
        <f>SUM(I829:I835)</f>
        <v>0</v>
      </c>
    </row>
    <row r="838" spans="1:9" ht="14">
      <c r="A838" s="37">
        <v>4</v>
      </c>
      <c r="B838" s="22"/>
      <c r="C838" s="60" t="s">
        <v>33</v>
      </c>
      <c r="D838" s="174"/>
      <c r="E838" s="174"/>
      <c r="F838" s="174"/>
      <c r="G838" s="23"/>
      <c r="H838" s="184"/>
      <c r="I838" s="966"/>
    </row>
    <row r="839" spans="1:9" ht="13">
      <c r="A839" s="239"/>
      <c r="B839" s="240"/>
      <c r="C839" s="241"/>
      <c r="D839" s="242"/>
      <c r="E839" s="242"/>
      <c r="F839" s="242"/>
      <c r="G839" s="243"/>
      <c r="H839" s="244"/>
      <c r="I839" s="967"/>
    </row>
    <row r="840" spans="1:9" ht="13">
      <c r="A840" s="65">
        <f>$A$838</f>
        <v>4</v>
      </c>
      <c r="B840" s="188" t="s">
        <v>5</v>
      </c>
      <c r="C840" s="165" t="s">
        <v>34</v>
      </c>
      <c r="D840" s="132" t="s">
        <v>71</v>
      </c>
      <c r="E840" s="132" t="s">
        <v>71</v>
      </c>
      <c r="F840" s="169" t="s">
        <v>0</v>
      </c>
      <c r="G840" s="181">
        <v>1</v>
      </c>
      <c r="H840" s="94"/>
      <c r="I840" s="954">
        <f>G840*H840</f>
        <v>0</v>
      </c>
    </row>
    <row r="841" spans="1:9">
      <c r="C841" s="161"/>
      <c r="D841" s="175"/>
      <c r="E841" s="175"/>
      <c r="F841" s="170"/>
      <c r="G841" s="182"/>
      <c r="H841" s="162"/>
      <c r="I841" s="968"/>
    </row>
    <row r="842" spans="1:9" ht="13">
      <c r="A842" s="65">
        <f>$A$838</f>
        <v>4</v>
      </c>
      <c r="B842" s="188" t="s">
        <v>6</v>
      </c>
      <c r="C842" s="165" t="s">
        <v>35</v>
      </c>
      <c r="D842" s="132" t="s">
        <v>71</v>
      </c>
      <c r="E842" s="132" t="s">
        <v>71</v>
      </c>
      <c r="F842" s="169" t="s">
        <v>0</v>
      </c>
      <c r="G842" s="181">
        <v>1</v>
      </c>
      <c r="H842" s="94"/>
      <c r="I842" s="954">
        <f>G842*H842</f>
        <v>0</v>
      </c>
    </row>
    <row r="843" spans="1:9">
      <c r="C843" s="163"/>
      <c r="D843" s="176"/>
      <c r="E843" s="176"/>
      <c r="F843" s="31"/>
      <c r="G843" s="183"/>
      <c r="H843" s="7"/>
      <c r="I843" s="969"/>
    </row>
    <row r="844" spans="1:9" ht="36">
      <c r="A844" s="65">
        <f>$A$838</f>
        <v>4</v>
      </c>
      <c r="B844" s="188" t="s">
        <v>7</v>
      </c>
      <c r="C844" s="165" t="s">
        <v>103</v>
      </c>
      <c r="D844" s="132" t="s">
        <v>71</v>
      </c>
      <c r="E844" s="132" t="s">
        <v>71</v>
      </c>
      <c r="F844" s="169" t="s">
        <v>0</v>
      </c>
      <c r="G844" s="181">
        <v>1</v>
      </c>
      <c r="H844" s="94"/>
      <c r="I844" s="954">
        <f>G844*H844</f>
        <v>0</v>
      </c>
    </row>
    <row r="845" spans="1:9">
      <c r="C845" s="163"/>
      <c r="D845" s="176"/>
      <c r="E845" s="176"/>
      <c r="F845" s="31"/>
      <c r="G845" s="183"/>
      <c r="H845" s="164"/>
      <c r="I845" s="970"/>
    </row>
    <row r="846" spans="1:9" ht="60">
      <c r="A846" s="65">
        <f>$A$838</f>
        <v>4</v>
      </c>
      <c r="B846" s="188" t="s">
        <v>8</v>
      </c>
      <c r="C846" s="166" t="s">
        <v>36</v>
      </c>
      <c r="D846" s="177"/>
      <c r="E846" s="177"/>
      <c r="F846" s="31"/>
      <c r="G846" s="183"/>
      <c r="H846" s="164"/>
      <c r="I846" s="970"/>
    </row>
    <row r="847" spans="1:9" ht="12">
      <c r="C847" s="166" t="s">
        <v>37</v>
      </c>
      <c r="D847" s="177"/>
      <c r="E847" s="177"/>
      <c r="F847" s="31"/>
      <c r="G847" s="183"/>
      <c r="H847" s="164"/>
      <c r="I847" s="970"/>
    </row>
    <row r="848" spans="1:9" ht="24">
      <c r="C848" s="167" t="s">
        <v>38</v>
      </c>
      <c r="D848" s="178"/>
      <c r="E848" s="178"/>
      <c r="F848" s="31"/>
      <c r="G848" s="183"/>
      <c r="H848" s="164"/>
      <c r="I848" s="970"/>
    </row>
    <row r="849" spans="1:9" ht="24">
      <c r="C849" s="167" t="s">
        <v>39</v>
      </c>
      <c r="D849" s="178"/>
      <c r="E849" s="178"/>
      <c r="F849" s="31"/>
      <c r="G849" s="183"/>
      <c r="H849" s="164"/>
      <c r="I849" s="970"/>
    </row>
    <row r="850" spans="1:9" ht="36">
      <c r="C850" s="167" t="s">
        <v>40</v>
      </c>
      <c r="D850" s="178"/>
      <c r="E850" s="178"/>
      <c r="F850" s="31"/>
      <c r="G850" s="183"/>
      <c r="H850" s="164"/>
      <c r="I850" s="970"/>
    </row>
    <row r="851" spans="1:9" ht="24">
      <c r="C851" s="167" t="s">
        <v>41</v>
      </c>
      <c r="D851" s="178"/>
      <c r="E851" s="178"/>
      <c r="F851" s="31"/>
      <c r="G851" s="183"/>
      <c r="H851" s="164"/>
      <c r="I851" s="970"/>
    </row>
    <row r="852" spans="1:9" ht="36">
      <c r="C852" s="167" t="s">
        <v>42</v>
      </c>
      <c r="D852" s="178"/>
      <c r="E852" s="178"/>
      <c r="F852" s="31"/>
      <c r="G852" s="183"/>
      <c r="H852" s="164"/>
      <c r="I852" s="970"/>
    </row>
    <row r="853" spans="1:9" ht="24">
      <c r="C853" s="168" t="s">
        <v>43</v>
      </c>
      <c r="D853" s="132" t="s">
        <v>71</v>
      </c>
      <c r="E853" s="132" t="s">
        <v>71</v>
      </c>
      <c r="F853" s="169" t="s">
        <v>0</v>
      </c>
      <c r="G853" s="181">
        <v>1</v>
      </c>
      <c r="H853" s="94"/>
      <c r="I853" s="954">
        <f>G853*H853</f>
        <v>0</v>
      </c>
    </row>
    <row r="854" spans="1:9" ht="12">
      <c r="C854" s="28"/>
      <c r="D854" s="21"/>
      <c r="E854" s="21"/>
      <c r="F854" s="29"/>
      <c r="G854" s="30"/>
      <c r="H854" s="13"/>
      <c r="I854" s="940"/>
    </row>
    <row r="855" spans="1:9" ht="14">
      <c r="A855" s="58">
        <f>A838</f>
        <v>4</v>
      </c>
      <c r="B855" s="67"/>
      <c r="C855" s="32" t="s">
        <v>44</v>
      </c>
      <c r="D855" s="57"/>
      <c r="E855" s="57"/>
      <c r="F855" s="57"/>
      <c r="G855" s="189"/>
      <c r="H855" s="212"/>
      <c r="I855" s="965">
        <f>SUM(I839:I854)</f>
        <v>0</v>
      </c>
    </row>
    <row r="857" spans="1:9" ht="30">
      <c r="A857" s="390"/>
      <c r="B857" s="390"/>
      <c r="C857" s="391" t="s">
        <v>187</v>
      </c>
      <c r="D857" s="392"/>
      <c r="E857" s="392"/>
      <c r="F857" s="393"/>
      <c r="G857" s="394"/>
      <c r="H857" s="395"/>
      <c r="I857" s="971">
        <f>SUM(I802,I826,I836,I855)</f>
        <v>0</v>
      </c>
    </row>
    <row r="859" spans="1:9" ht="13">
      <c r="A859" s="231"/>
      <c r="B859" s="232"/>
      <c r="C859" s="233" t="s">
        <v>188</v>
      </c>
      <c r="D859" s="245"/>
      <c r="E859" s="245"/>
      <c r="F859" s="234"/>
      <c r="G859" s="235"/>
      <c r="H859" s="236"/>
      <c r="I859" s="933"/>
    </row>
    <row r="861" spans="1:9" ht="14">
      <c r="A861" s="48">
        <v>1</v>
      </c>
      <c r="B861" s="50"/>
      <c r="C861" s="39" t="s">
        <v>29</v>
      </c>
      <c r="D861" s="51"/>
      <c r="E861" s="51"/>
      <c r="F861" s="51"/>
      <c r="G861" s="40"/>
      <c r="H861" s="41"/>
      <c r="I861" s="935"/>
    </row>
    <row r="863" spans="1:9" ht="24">
      <c r="A863" s="256">
        <f>$A$861</f>
        <v>1</v>
      </c>
      <c r="B863" s="285" t="s">
        <v>5</v>
      </c>
      <c r="C863" s="728" t="s">
        <v>174</v>
      </c>
      <c r="D863" s="713"/>
      <c r="E863" s="713"/>
      <c r="F863" s="762"/>
      <c r="G863" s="763"/>
      <c r="H863" s="764"/>
      <c r="I863" s="977"/>
    </row>
    <row r="864" spans="1:9" ht="12">
      <c r="A864" s="256"/>
      <c r="B864" s="285"/>
      <c r="C864" s="728" t="s">
        <v>65</v>
      </c>
      <c r="D864" s="713"/>
      <c r="E864" s="713"/>
      <c r="F864" s="762"/>
      <c r="G864" s="763"/>
      <c r="H864" s="764"/>
      <c r="I864" s="977"/>
    </row>
    <row r="865" spans="1:9" ht="12">
      <c r="A865" s="249"/>
      <c r="B865" s="288"/>
      <c r="C865" s="723" t="s">
        <v>189</v>
      </c>
      <c r="D865" s="765"/>
      <c r="E865" s="765"/>
      <c r="F865" s="762"/>
      <c r="G865" s="763"/>
      <c r="H865" s="764"/>
      <c r="I865" s="977"/>
    </row>
    <row r="866" spans="1:9" ht="12">
      <c r="A866" s="249"/>
      <c r="B866" s="288"/>
      <c r="C866" s="723" t="s">
        <v>190</v>
      </c>
      <c r="D866" s="765"/>
      <c r="E866" s="765"/>
      <c r="F866" s="762"/>
      <c r="G866" s="763"/>
      <c r="H866" s="764"/>
      <c r="I866" s="977"/>
    </row>
    <row r="867" spans="1:9" ht="12">
      <c r="A867" s="249"/>
      <c r="B867" s="288"/>
      <c r="C867" s="723" t="s">
        <v>191</v>
      </c>
      <c r="D867" s="765"/>
      <c r="E867" s="765"/>
      <c r="F867" s="762"/>
      <c r="G867" s="763"/>
      <c r="H867" s="764"/>
      <c r="I867" s="977"/>
    </row>
    <row r="868" spans="1:9" ht="12">
      <c r="A868" s="249"/>
      <c r="B868" s="288"/>
      <c r="C868" s="723" t="s">
        <v>192</v>
      </c>
      <c r="D868" s="765"/>
      <c r="E868" s="765"/>
      <c r="F868" s="762"/>
      <c r="G868" s="763"/>
      <c r="H868" s="764"/>
      <c r="I868" s="977"/>
    </row>
    <row r="869" spans="1:9" ht="24">
      <c r="A869" s="249"/>
      <c r="B869" s="288"/>
      <c r="C869" s="724" t="s">
        <v>81</v>
      </c>
      <c r="D869" s="725"/>
      <c r="E869" s="725"/>
      <c r="F869" s="762"/>
      <c r="G869" s="763"/>
      <c r="H869" s="764"/>
      <c r="I869" s="977"/>
    </row>
    <row r="870" spans="1:9" ht="12">
      <c r="A870" s="249"/>
      <c r="B870" s="288"/>
      <c r="C870" s="726" t="s">
        <v>69</v>
      </c>
      <c r="D870" s="727"/>
      <c r="E870" s="727"/>
      <c r="F870" s="762"/>
      <c r="G870" s="763"/>
      <c r="H870" s="764"/>
      <c r="I870" s="977"/>
    </row>
    <row r="871" spans="1:9" ht="72">
      <c r="A871" s="249"/>
      <c r="B871" s="288"/>
      <c r="C871" s="728" t="s">
        <v>52</v>
      </c>
      <c r="D871" s="713"/>
      <c r="E871" s="713"/>
      <c r="F871" s="762"/>
      <c r="G871" s="763"/>
      <c r="H871" s="764"/>
      <c r="I871" s="977"/>
    </row>
    <row r="872" spans="1:9" ht="60">
      <c r="A872" s="249"/>
      <c r="B872" s="288"/>
      <c r="C872" s="728" t="s">
        <v>126</v>
      </c>
      <c r="D872" s="713"/>
      <c r="E872" s="713"/>
      <c r="F872" s="762"/>
      <c r="G872" s="763"/>
      <c r="H872" s="764"/>
      <c r="I872" s="977"/>
    </row>
    <row r="873" spans="1:9" ht="36">
      <c r="A873" s="249"/>
      <c r="B873" s="288"/>
      <c r="C873" s="729" t="s">
        <v>332</v>
      </c>
      <c r="D873" s="730"/>
      <c r="E873" s="730"/>
      <c r="F873" s="731" t="s">
        <v>0</v>
      </c>
      <c r="G873" s="732">
        <v>1</v>
      </c>
      <c r="H873" s="733"/>
      <c r="I873" s="943">
        <f>G873*H873</f>
        <v>0</v>
      </c>
    </row>
    <row r="874" spans="1:9" ht="12">
      <c r="A874" s="249"/>
      <c r="B874" s="288"/>
      <c r="C874" s="120"/>
      <c r="D874" s="125"/>
      <c r="E874" s="125"/>
      <c r="F874" s="286"/>
      <c r="G874" s="292"/>
      <c r="H874" s="293"/>
      <c r="I874" s="978"/>
    </row>
    <row r="875" spans="1:9" ht="47.25" customHeight="1">
      <c r="A875" s="256">
        <f>$A$861</f>
        <v>1</v>
      </c>
      <c r="B875" s="285" t="s">
        <v>6</v>
      </c>
      <c r="C875" s="112" t="s">
        <v>179</v>
      </c>
      <c r="D875" s="130"/>
      <c r="E875" s="130"/>
      <c r="F875" s="146"/>
      <c r="G875" s="100"/>
      <c r="H875" s="304"/>
      <c r="I875" s="980"/>
    </row>
    <row r="876" spans="1:9" ht="12">
      <c r="A876" s="256"/>
      <c r="B876" s="285"/>
      <c r="C876" s="112" t="s">
        <v>26</v>
      </c>
      <c r="D876" s="130"/>
      <c r="E876" s="130"/>
      <c r="F876" s="146"/>
      <c r="G876" s="100"/>
      <c r="H876" s="304"/>
      <c r="I876" s="980"/>
    </row>
    <row r="877" spans="1:9" ht="24">
      <c r="A877" s="256"/>
      <c r="B877" s="285"/>
      <c r="C877" s="112" t="s">
        <v>49</v>
      </c>
      <c r="D877" s="130"/>
      <c r="E877" s="130"/>
      <c r="F877" s="146"/>
      <c r="G877" s="100"/>
      <c r="H877" s="304"/>
      <c r="I877" s="980"/>
    </row>
    <row r="878" spans="1:9" ht="12">
      <c r="A878" s="256"/>
      <c r="B878" s="285"/>
      <c r="C878" s="112" t="s">
        <v>27</v>
      </c>
      <c r="D878" s="130"/>
      <c r="E878" s="130"/>
      <c r="F878" s="146"/>
      <c r="G878" s="100"/>
      <c r="H878" s="304"/>
      <c r="I878" s="980"/>
    </row>
    <row r="879" spans="1:9" ht="24">
      <c r="A879" s="256"/>
      <c r="B879" s="285"/>
      <c r="C879" s="112" t="s">
        <v>48</v>
      </c>
      <c r="D879" s="130"/>
      <c r="E879" s="130"/>
      <c r="F879" s="146"/>
      <c r="G879" s="100"/>
      <c r="H879" s="304"/>
      <c r="I879" s="980"/>
    </row>
    <row r="880" spans="1:9" ht="24">
      <c r="A880" s="256"/>
      <c r="B880" s="285"/>
      <c r="C880" s="112" t="s">
        <v>28</v>
      </c>
      <c r="D880" s="130"/>
      <c r="E880" s="130"/>
      <c r="F880" s="146"/>
      <c r="G880" s="100"/>
      <c r="H880" s="304"/>
      <c r="I880" s="980"/>
    </row>
    <row r="881" spans="1:9" ht="11.25" customHeight="1">
      <c r="A881" s="256"/>
      <c r="B881" s="285"/>
      <c r="C881" s="112" t="s">
        <v>53</v>
      </c>
      <c r="D881" s="130"/>
      <c r="E881" s="130"/>
      <c r="F881" s="146"/>
      <c r="G881" s="100"/>
      <c r="H881" s="304"/>
      <c r="I881" s="980"/>
    </row>
    <row r="882" spans="1:9" ht="24">
      <c r="A882" s="256"/>
      <c r="B882" s="285"/>
      <c r="C882" s="295" t="s">
        <v>334</v>
      </c>
      <c r="D882" s="133" t="s">
        <v>71</v>
      </c>
      <c r="E882" s="133" t="s">
        <v>71</v>
      </c>
      <c r="F882" s="143" t="s">
        <v>0</v>
      </c>
      <c r="G882" s="228">
        <v>1</v>
      </c>
      <c r="H882" s="229"/>
      <c r="I882" s="939">
        <f>G882*H882</f>
        <v>0</v>
      </c>
    </row>
    <row r="883" spans="1:9" ht="12">
      <c r="A883" s="305"/>
      <c r="B883" s="306"/>
      <c r="C883" s="99"/>
      <c r="D883" s="130"/>
      <c r="E883" s="130"/>
      <c r="F883" s="146"/>
      <c r="G883" s="100"/>
      <c r="H883" s="304"/>
      <c r="I883" s="980"/>
    </row>
    <row r="884" spans="1:9" ht="78.75" customHeight="1">
      <c r="A884" s="256">
        <f>$A$861</f>
        <v>1</v>
      </c>
      <c r="B884" s="285" t="s">
        <v>7</v>
      </c>
      <c r="C884" s="112" t="s">
        <v>180</v>
      </c>
      <c r="D884" s="130"/>
      <c r="E884" s="130"/>
      <c r="F884" s="146"/>
      <c r="G884" s="100"/>
      <c r="H884" s="304"/>
      <c r="I884" s="980"/>
    </row>
    <row r="885" spans="1:9" ht="12">
      <c r="A885" s="305"/>
      <c r="B885" s="306"/>
      <c r="C885" s="99" t="s">
        <v>26</v>
      </c>
      <c r="D885" s="130"/>
      <c r="E885" s="130"/>
      <c r="F885" s="146"/>
      <c r="G885" s="100"/>
      <c r="H885" s="304"/>
      <c r="I885" s="980"/>
    </row>
    <row r="886" spans="1:9" ht="24">
      <c r="A886" s="307"/>
      <c r="B886" s="308"/>
      <c r="C886" s="99" t="s">
        <v>49</v>
      </c>
      <c r="D886" s="130"/>
      <c r="E886" s="130"/>
      <c r="F886" s="146"/>
      <c r="G886" s="100"/>
      <c r="H886" s="304"/>
      <c r="I886" s="980"/>
    </row>
    <row r="887" spans="1:9" ht="12">
      <c r="A887" s="307"/>
      <c r="B887" s="308"/>
      <c r="C887" s="99" t="s">
        <v>27</v>
      </c>
      <c r="D887" s="130"/>
      <c r="E887" s="130"/>
      <c r="F887" s="146"/>
      <c r="G887" s="100"/>
      <c r="H887" s="304"/>
      <c r="I887" s="980"/>
    </row>
    <row r="888" spans="1:9" ht="24">
      <c r="A888" s="307"/>
      <c r="B888" s="308"/>
      <c r="C888" s="99" t="s">
        <v>48</v>
      </c>
      <c r="D888" s="130"/>
      <c r="E888" s="130"/>
      <c r="F888" s="146"/>
      <c r="G888" s="100"/>
      <c r="H888" s="304"/>
      <c r="I888" s="980"/>
    </row>
    <row r="889" spans="1:9" ht="24">
      <c r="A889" s="305"/>
      <c r="B889" s="306"/>
      <c r="C889" s="99" t="s">
        <v>28</v>
      </c>
      <c r="D889" s="130"/>
      <c r="E889" s="130"/>
      <c r="F889" s="146"/>
      <c r="G889" s="100"/>
      <c r="H889" s="304"/>
      <c r="I889" s="980"/>
    </row>
    <row r="890" spans="1:9" ht="24">
      <c r="A890" s="305"/>
      <c r="B890" s="306"/>
      <c r="C890" s="99" t="s">
        <v>79</v>
      </c>
      <c r="D890" s="130"/>
      <c r="E890" s="130"/>
      <c r="F890" s="146"/>
      <c r="G890" s="100"/>
      <c r="H890" s="304"/>
      <c r="I890" s="980"/>
    </row>
    <row r="891" spans="1:9" ht="12" customHeight="1">
      <c r="A891" s="305"/>
      <c r="B891" s="306"/>
      <c r="C891" s="112" t="s">
        <v>53</v>
      </c>
      <c r="D891" s="130"/>
      <c r="E891" s="130"/>
      <c r="F891" s="146"/>
      <c r="G891" s="100"/>
      <c r="H891" s="304"/>
      <c r="I891" s="980"/>
    </row>
    <row r="892" spans="1:9" ht="48">
      <c r="A892" s="305"/>
      <c r="B892" s="306"/>
      <c r="C892" s="112" t="s">
        <v>45</v>
      </c>
      <c r="D892" s="130"/>
      <c r="E892" s="130"/>
      <c r="F892" s="146"/>
      <c r="G892" s="100"/>
      <c r="H892" s="304"/>
      <c r="I892" s="980"/>
    </row>
    <row r="893" spans="1:9" ht="24">
      <c r="A893" s="305"/>
      <c r="B893" s="306"/>
      <c r="C893" s="302" t="s">
        <v>334</v>
      </c>
      <c r="D893" s="133" t="s">
        <v>71</v>
      </c>
      <c r="E893" s="133" t="s">
        <v>71</v>
      </c>
      <c r="F893" s="143" t="s">
        <v>0</v>
      </c>
      <c r="G893" s="228">
        <v>1</v>
      </c>
      <c r="H893" s="229"/>
      <c r="I893" s="939">
        <f>G893*H893</f>
        <v>0</v>
      </c>
    </row>
    <row r="894" spans="1:9" ht="12">
      <c r="A894" s="305"/>
      <c r="B894" s="306"/>
      <c r="C894" s="99"/>
      <c r="D894" s="130"/>
      <c r="E894" s="130"/>
      <c r="F894" s="146"/>
      <c r="G894" s="303"/>
      <c r="H894" s="304"/>
      <c r="I894" s="980"/>
    </row>
    <row r="895" spans="1:9" ht="28">
      <c r="A895" s="48">
        <f>A861</f>
        <v>1</v>
      </c>
      <c r="B895" s="270"/>
      <c r="C895" s="50" t="s">
        <v>30</v>
      </c>
      <c r="D895" s="51"/>
      <c r="E895" s="51"/>
      <c r="F895" s="51"/>
      <c r="G895" s="40"/>
      <c r="H895" s="52"/>
      <c r="I895" s="935">
        <f>SUM(I862:I894)</f>
        <v>0</v>
      </c>
    </row>
    <row r="897" spans="1:9" ht="28">
      <c r="A897" s="58">
        <v>2</v>
      </c>
      <c r="B897" s="32"/>
      <c r="C897" s="60" t="s">
        <v>54</v>
      </c>
      <c r="D897" s="57"/>
      <c r="E897" s="57"/>
      <c r="F897" s="57"/>
      <c r="G897" s="189"/>
      <c r="H897" s="59"/>
      <c r="I897" s="956"/>
    </row>
    <row r="899" spans="1:9" ht="60">
      <c r="A899" s="65">
        <f>$A$897</f>
        <v>2</v>
      </c>
      <c r="B899" s="188" t="s">
        <v>5</v>
      </c>
      <c r="C899" s="160" t="s">
        <v>55</v>
      </c>
      <c r="D899" s="132" t="s">
        <v>71</v>
      </c>
      <c r="E899" s="132" t="s">
        <v>71</v>
      </c>
      <c r="F899" s="137" t="s">
        <v>0</v>
      </c>
      <c r="G899" s="138">
        <v>1</v>
      </c>
      <c r="H899" s="187"/>
      <c r="I899" s="962">
        <f>G899*H899</f>
        <v>0</v>
      </c>
    </row>
    <row r="900" spans="1:9" ht="12">
      <c r="A900" s="68"/>
      <c r="B900" s="190"/>
      <c r="C900" s="92"/>
      <c r="D900" s="248"/>
      <c r="E900" s="248"/>
      <c r="F900" s="152"/>
      <c r="G900" s="153"/>
      <c r="H900" s="154"/>
      <c r="I900" s="963"/>
    </row>
    <row r="901" spans="1:9" ht="24">
      <c r="A901" s="65">
        <f>$A$897</f>
        <v>2</v>
      </c>
      <c r="B901" s="188" t="s">
        <v>6</v>
      </c>
      <c r="C901" s="155" t="s">
        <v>56</v>
      </c>
      <c r="D901" s="132" t="s">
        <v>71</v>
      </c>
      <c r="E901" s="132" t="s">
        <v>71</v>
      </c>
      <c r="F901" s="137" t="s">
        <v>0</v>
      </c>
      <c r="G901" s="138">
        <v>1</v>
      </c>
      <c r="H901" s="151"/>
      <c r="I901" s="964">
        <f>G901*H901</f>
        <v>0</v>
      </c>
    </row>
    <row r="902" spans="1:9" ht="12">
      <c r="A902" s="65"/>
      <c r="B902" s="188"/>
      <c r="C902" s="156"/>
      <c r="D902" s="248"/>
      <c r="E902" s="248"/>
      <c r="F902" s="139"/>
      <c r="G902" s="157"/>
      <c r="H902" s="100"/>
      <c r="I902" s="947"/>
    </row>
    <row r="903" spans="1:9" ht="13">
      <c r="A903" s="65">
        <f>$A$897</f>
        <v>2</v>
      </c>
      <c r="B903" s="188" t="s">
        <v>7</v>
      </c>
      <c r="C903" s="160" t="s">
        <v>57</v>
      </c>
      <c r="D903" s="132" t="s">
        <v>71</v>
      </c>
      <c r="E903" s="132" t="s">
        <v>71</v>
      </c>
      <c r="F903" s="137" t="s">
        <v>0</v>
      </c>
      <c r="G903" s="158">
        <v>1</v>
      </c>
      <c r="H903" s="159"/>
      <c r="I903" s="964">
        <f>G903*H903</f>
        <v>0</v>
      </c>
    </row>
    <row r="904" spans="1:9" ht="12">
      <c r="A904" s="63"/>
      <c r="B904" s="188"/>
      <c r="C904" s="211"/>
      <c r="D904" s="202"/>
      <c r="E904" s="202"/>
      <c r="F904" s="198"/>
      <c r="G904" s="204"/>
      <c r="H904" s="205"/>
      <c r="I904" s="960"/>
    </row>
    <row r="905" spans="1:9" ht="28">
      <c r="A905" s="58">
        <f>A897</f>
        <v>2</v>
      </c>
      <c r="B905" s="67"/>
      <c r="C905" s="32" t="s">
        <v>58</v>
      </c>
      <c r="D905" s="57"/>
      <c r="E905" s="57"/>
      <c r="F905" s="57"/>
      <c r="G905" s="189"/>
      <c r="H905" s="212"/>
      <c r="I905" s="965">
        <f>SUM(I898:I904)</f>
        <v>0</v>
      </c>
    </row>
    <row r="907" spans="1:9" ht="14">
      <c r="A907" s="37">
        <v>3</v>
      </c>
      <c r="B907" s="22"/>
      <c r="C907" s="60" t="s">
        <v>33</v>
      </c>
      <c r="D907" s="174"/>
      <c r="E907" s="174"/>
      <c r="F907" s="174"/>
      <c r="G907" s="23"/>
      <c r="H907" s="184"/>
      <c r="I907" s="966"/>
    </row>
    <row r="908" spans="1:9" ht="13">
      <c r="A908" s="239"/>
      <c r="B908" s="240"/>
      <c r="C908" s="241"/>
      <c r="D908" s="242"/>
      <c r="E908" s="242"/>
      <c r="F908" s="242"/>
      <c r="G908" s="243"/>
      <c r="H908" s="244"/>
      <c r="I908" s="967"/>
    </row>
    <row r="909" spans="1:9" ht="13">
      <c r="A909" s="65">
        <f>$A$907</f>
        <v>3</v>
      </c>
      <c r="B909" s="188" t="s">
        <v>5</v>
      </c>
      <c r="C909" s="165" t="s">
        <v>35</v>
      </c>
      <c r="D909" s="132" t="s">
        <v>71</v>
      </c>
      <c r="E909" s="132" t="s">
        <v>71</v>
      </c>
      <c r="F909" s="169" t="s">
        <v>0</v>
      </c>
      <c r="G909" s="181">
        <v>1</v>
      </c>
      <c r="H909" s="94"/>
      <c r="I909" s="954">
        <f>G909*H909</f>
        <v>0</v>
      </c>
    </row>
    <row r="910" spans="1:9">
      <c r="C910" s="163"/>
      <c r="D910" s="176"/>
      <c r="E910" s="176"/>
      <c r="F910" s="31"/>
      <c r="G910" s="183"/>
      <c r="H910" s="7"/>
      <c r="I910" s="969"/>
    </row>
    <row r="911" spans="1:9" ht="14">
      <c r="A911" s="58">
        <f>A907</f>
        <v>3</v>
      </c>
      <c r="B911" s="67"/>
      <c r="C911" s="32" t="s">
        <v>44</v>
      </c>
      <c r="D911" s="57"/>
      <c r="E911" s="57"/>
      <c r="F911" s="57"/>
      <c r="G911" s="189"/>
      <c r="H911" s="212"/>
      <c r="I911" s="965">
        <f>SUM(I908:I910)</f>
        <v>0</v>
      </c>
    </row>
    <row r="913" spans="1:9" ht="45">
      <c r="A913" s="390"/>
      <c r="B913" s="390"/>
      <c r="C913" s="391" t="s">
        <v>193</v>
      </c>
      <c r="D913" s="392"/>
      <c r="E913" s="392"/>
      <c r="F913" s="393"/>
      <c r="G913" s="394"/>
      <c r="H913" s="395"/>
      <c r="I913" s="971">
        <f>SUM(I895,I905,I911)</f>
        <v>0</v>
      </c>
    </row>
    <row r="915" spans="1:9" ht="13">
      <c r="A915" s="231"/>
      <c r="B915" s="232"/>
      <c r="C915" s="233" t="s">
        <v>194</v>
      </c>
      <c r="D915" s="245"/>
      <c r="E915" s="245"/>
      <c r="F915" s="234"/>
      <c r="G915" s="235"/>
      <c r="H915" s="236"/>
      <c r="I915" s="933"/>
    </row>
    <row r="917" spans="1:9" ht="14">
      <c r="A917" s="48">
        <v>1</v>
      </c>
      <c r="B917" s="50"/>
      <c r="C917" s="39" t="s">
        <v>29</v>
      </c>
      <c r="D917" s="51"/>
      <c r="E917" s="51"/>
      <c r="F917" s="51"/>
      <c r="G917" s="40"/>
      <c r="H917" s="41"/>
      <c r="I917" s="935"/>
    </row>
    <row r="919" spans="1:9" ht="24">
      <c r="A919" s="256">
        <f>$A$917</f>
        <v>1</v>
      </c>
      <c r="B919" s="285" t="s">
        <v>5</v>
      </c>
      <c r="C919" s="728" t="s">
        <v>174</v>
      </c>
      <c r="D919" s="713"/>
      <c r="E919" s="713"/>
      <c r="F919" s="762"/>
      <c r="G919" s="763"/>
      <c r="H919" s="764"/>
      <c r="I919" s="977"/>
    </row>
    <row r="920" spans="1:9" ht="12">
      <c r="A920" s="256"/>
      <c r="B920" s="285"/>
      <c r="C920" s="728" t="s">
        <v>65</v>
      </c>
      <c r="D920" s="713"/>
      <c r="E920" s="713"/>
      <c r="F920" s="762"/>
      <c r="G920" s="763"/>
      <c r="H920" s="764"/>
      <c r="I920" s="977"/>
    </row>
    <row r="921" spans="1:9" ht="12">
      <c r="A921" s="249"/>
      <c r="B921" s="288"/>
      <c r="C921" s="723" t="s">
        <v>195</v>
      </c>
      <c r="D921" s="765"/>
      <c r="E921" s="765"/>
      <c r="F921" s="762"/>
      <c r="G921" s="763"/>
      <c r="H921" s="764"/>
      <c r="I921" s="977"/>
    </row>
    <row r="922" spans="1:9" ht="12">
      <c r="A922" s="249"/>
      <c r="B922" s="288"/>
      <c r="C922" s="723" t="s">
        <v>196</v>
      </c>
      <c r="D922" s="765"/>
      <c r="E922" s="765"/>
      <c r="F922" s="762"/>
      <c r="G922" s="763"/>
      <c r="H922" s="764"/>
      <c r="I922" s="977"/>
    </row>
    <row r="923" spans="1:9" ht="12">
      <c r="A923" s="249"/>
      <c r="B923" s="288"/>
      <c r="C923" s="723" t="s">
        <v>197</v>
      </c>
      <c r="D923" s="765"/>
      <c r="E923" s="765"/>
      <c r="F923" s="762"/>
      <c r="G923" s="763"/>
      <c r="H923" s="764"/>
      <c r="I923" s="977"/>
    </row>
    <row r="924" spans="1:9" ht="12">
      <c r="A924" s="249"/>
      <c r="B924" s="288"/>
      <c r="C924" s="723" t="s">
        <v>198</v>
      </c>
      <c r="D924" s="765"/>
      <c r="E924" s="765"/>
      <c r="F924" s="762"/>
      <c r="G924" s="763"/>
      <c r="H924" s="764"/>
      <c r="I924" s="977"/>
    </row>
    <row r="925" spans="1:9" ht="48">
      <c r="A925" s="249"/>
      <c r="B925" s="288"/>
      <c r="C925" s="724" t="s">
        <v>80</v>
      </c>
      <c r="D925" s="725"/>
      <c r="E925" s="725"/>
      <c r="F925" s="762"/>
      <c r="G925" s="763"/>
      <c r="H925" s="764"/>
      <c r="I925" s="977"/>
    </row>
    <row r="926" spans="1:9" ht="24">
      <c r="A926" s="249"/>
      <c r="B926" s="288"/>
      <c r="C926" s="724" t="s">
        <v>81</v>
      </c>
      <c r="D926" s="725"/>
      <c r="E926" s="725"/>
      <c r="F926" s="762"/>
      <c r="G926" s="763"/>
      <c r="H926" s="764"/>
      <c r="I926" s="977"/>
    </row>
    <row r="927" spans="1:9" ht="12">
      <c r="A927" s="249"/>
      <c r="B927" s="288"/>
      <c r="C927" s="726" t="s">
        <v>69</v>
      </c>
      <c r="D927" s="727"/>
      <c r="E927" s="727"/>
      <c r="F927" s="762"/>
      <c r="G927" s="763"/>
      <c r="H927" s="764"/>
      <c r="I927" s="977"/>
    </row>
    <row r="928" spans="1:9" ht="72">
      <c r="A928" s="249"/>
      <c r="B928" s="288"/>
      <c r="C928" s="728" t="s">
        <v>52</v>
      </c>
      <c r="D928" s="713"/>
      <c r="E928" s="713"/>
      <c r="F928" s="762"/>
      <c r="G928" s="763"/>
      <c r="H928" s="764"/>
      <c r="I928" s="977"/>
    </row>
    <row r="929" spans="1:9" ht="60">
      <c r="A929" s="249"/>
      <c r="B929" s="288"/>
      <c r="C929" s="728" t="s">
        <v>126</v>
      </c>
      <c r="D929" s="713"/>
      <c r="E929" s="713"/>
      <c r="F929" s="762"/>
      <c r="G929" s="763"/>
      <c r="H929" s="764"/>
      <c r="I929" s="977"/>
    </row>
    <row r="930" spans="1:9" ht="36">
      <c r="A930" s="249"/>
      <c r="B930" s="288"/>
      <c r="C930" s="729" t="s">
        <v>332</v>
      </c>
      <c r="D930" s="730"/>
      <c r="E930" s="730"/>
      <c r="F930" s="731" t="s">
        <v>0</v>
      </c>
      <c r="G930" s="732">
        <v>1</v>
      </c>
      <c r="H930" s="733"/>
      <c r="I930" s="943">
        <f>G930*H930</f>
        <v>0</v>
      </c>
    </row>
    <row r="931" spans="1:9" ht="12">
      <c r="A931" s="249"/>
      <c r="B931" s="288"/>
      <c r="C931" s="120"/>
      <c r="D931" s="125"/>
      <c r="E931" s="125"/>
      <c r="F931" s="286"/>
      <c r="G931" s="292"/>
      <c r="H931" s="293"/>
      <c r="I931" s="978"/>
    </row>
    <row r="932" spans="1:9" ht="96">
      <c r="A932" s="256">
        <f>$A$917</f>
        <v>1</v>
      </c>
      <c r="B932" s="288" t="s">
        <v>6</v>
      </c>
      <c r="C932" s="791" t="s">
        <v>146</v>
      </c>
      <c r="D932" s="730"/>
      <c r="E932" s="730"/>
      <c r="F932" s="792" t="s">
        <v>0</v>
      </c>
      <c r="G932" s="732">
        <v>2</v>
      </c>
      <c r="H932" s="733"/>
      <c r="I932" s="943">
        <f>G932*H932</f>
        <v>0</v>
      </c>
    </row>
    <row r="933" spans="1:9" ht="12">
      <c r="A933" s="249"/>
      <c r="B933" s="288"/>
      <c r="C933" s="120"/>
      <c r="D933" s="125"/>
      <c r="E933" s="125"/>
      <c r="F933" s="286"/>
      <c r="G933" s="292"/>
      <c r="H933" s="293"/>
      <c r="I933" s="978"/>
    </row>
    <row r="934" spans="1:9" ht="96">
      <c r="A934" s="256">
        <f>$A$917</f>
        <v>1</v>
      </c>
      <c r="B934" s="288" t="s">
        <v>7</v>
      </c>
      <c r="C934" s="791" t="s">
        <v>177</v>
      </c>
      <c r="D934" s="730"/>
      <c r="E934" s="730"/>
      <c r="F934" s="731" t="s">
        <v>0</v>
      </c>
      <c r="G934" s="732">
        <v>1</v>
      </c>
      <c r="H934" s="733"/>
      <c r="I934" s="943">
        <f>G934*H934</f>
        <v>0</v>
      </c>
    </row>
    <row r="935" spans="1:9" ht="12">
      <c r="A935" s="249"/>
      <c r="B935" s="288"/>
      <c r="C935" s="120"/>
      <c r="D935" s="125"/>
      <c r="E935" s="125"/>
      <c r="F935" s="286"/>
      <c r="G935" s="292"/>
      <c r="H935" s="293"/>
      <c r="I935" s="978"/>
    </row>
    <row r="936" spans="1:9" ht="372">
      <c r="A936" s="256">
        <f>$A$917</f>
        <v>1</v>
      </c>
      <c r="B936" s="288" t="s">
        <v>8</v>
      </c>
      <c r="C936" s="734" t="s">
        <v>928</v>
      </c>
      <c r="D936" s="766"/>
      <c r="E936" s="766"/>
      <c r="F936" s="736"/>
      <c r="G936" s="737"/>
      <c r="H936" s="738"/>
      <c r="I936" s="945"/>
    </row>
    <row r="937" spans="1:9" ht="108">
      <c r="A937" s="256"/>
      <c r="B937" s="288"/>
      <c r="C937" s="739" t="s">
        <v>929</v>
      </c>
      <c r="D937" s="740"/>
      <c r="E937" s="740"/>
      <c r="F937" s="741" t="s">
        <v>0</v>
      </c>
      <c r="G937" s="742">
        <v>4</v>
      </c>
      <c r="H937" s="743"/>
      <c r="I937" s="946">
        <f>G937*H937</f>
        <v>0</v>
      </c>
    </row>
    <row r="938" spans="1:9" ht="12">
      <c r="A938" s="256"/>
      <c r="B938" s="288"/>
      <c r="C938" s="99"/>
      <c r="D938" s="130"/>
      <c r="E938" s="130"/>
      <c r="F938" s="146"/>
      <c r="G938" s="104"/>
      <c r="H938" s="101"/>
      <c r="I938" s="947"/>
    </row>
    <row r="939" spans="1:9" ht="306">
      <c r="A939" s="256">
        <f>$A$9</f>
        <v>1</v>
      </c>
      <c r="B939" s="288" t="s">
        <v>9</v>
      </c>
      <c r="C939" s="767" t="s">
        <v>931</v>
      </c>
      <c r="D939" s="768"/>
      <c r="E939" s="768"/>
      <c r="F939" s="769"/>
      <c r="G939" s="769"/>
      <c r="H939" s="770"/>
      <c r="I939" s="984"/>
    </row>
    <row r="940" spans="1:9" ht="72">
      <c r="A940" s="256"/>
      <c r="B940" s="288"/>
      <c r="C940" s="739" t="s">
        <v>930</v>
      </c>
      <c r="D940" s="740"/>
      <c r="E940" s="740"/>
      <c r="F940" s="742" t="s">
        <v>0</v>
      </c>
      <c r="G940" s="742">
        <v>1</v>
      </c>
      <c r="H940" s="743"/>
      <c r="I940" s="946">
        <f>G940*H940</f>
        <v>0</v>
      </c>
    </row>
    <row r="941" spans="1:9" ht="12">
      <c r="A941" s="256"/>
      <c r="B941" s="288"/>
      <c r="C941" s="296"/>
      <c r="D941" s="297"/>
      <c r="E941" s="297"/>
      <c r="F941" s="104"/>
      <c r="G941" s="104"/>
      <c r="H941" s="101"/>
      <c r="I941" s="947"/>
    </row>
    <row r="942" spans="1:9" ht="33.75" customHeight="1">
      <c r="A942" s="256">
        <f>$A$917</f>
        <v>1</v>
      </c>
      <c r="B942" s="288" t="s">
        <v>10</v>
      </c>
      <c r="C942" s="102" t="s">
        <v>75</v>
      </c>
      <c r="D942" s="132" t="s">
        <v>71</v>
      </c>
      <c r="E942" s="132" t="s">
        <v>71</v>
      </c>
      <c r="F942" s="108" t="s">
        <v>0</v>
      </c>
      <c r="G942" s="109">
        <v>4</v>
      </c>
      <c r="H942" s="110"/>
      <c r="I942" s="948">
        <f>G942*H942</f>
        <v>0</v>
      </c>
    </row>
    <row r="943" spans="1:9" ht="12">
      <c r="A943" s="256"/>
      <c r="B943" s="288"/>
      <c r="C943" s="296"/>
      <c r="D943" s="297"/>
      <c r="E943" s="297"/>
      <c r="F943" s="104"/>
      <c r="G943" s="104"/>
      <c r="H943" s="101"/>
      <c r="I943" s="947"/>
    </row>
    <row r="944" spans="1:9" ht="45" customHeight="1">
      <c r="A944" s="256">
        <f>$A$917</f>
        <v>1</v>
      </c>
      <c r="B944" s="288" t="s">
        <v>20</v>
      </c>
      <c r="C944" s="102" t="s">
        <v>153</v>
      </c>
      <c r="D944" s="132" t="s">
        <v>71</v>
      </c>
      <c r="E944" s="132" t="s">
        <v>71</v>
      </c>
      <c r="F944" s="108" t="s">
        <v>0</v>
      </c>
      <c r="G944" s="109">
        <v>1</v>
      </c>
      <c r="H944" s="110"/>
      <c r="I944" s="948">
        <f>G944*H944</f>
        <v>0</v>
      </c>
    </row>
    <row r="945" spans="1:9" ht="12">
      <c r="A945" s="256"/>
      <c r="B945" s="288"/>
      <c r="C945" s="296"/>
      <c r="D945" s="297"/>
      <c r="E945" s="297"/>
      <c r="F945" s="104"/>
      <c r="G945" s="104"/>
      <c r="H945" s="101"/>
      <c r="I945" s="947"/>
    </row>
    <row r="946" spans="1:9" ht="22.5" customHeight="1">
      <c r="A946" s="256">
        <f>$A$917</f>
        <v>1</v>
      </c>
      <c r="B946" s="288" t="s">
        <v>21</v>
      </c>
      <c r="C946" s="121" t="s">
        <v>199</v>
      </c>
      <c r="D946" s="133" t="s">
        <v>71</v>
      </c>
      <c r="E946" s="133" t="s">
        <v>71</v>
      </c>
      <c r="F946" s="122" t="s">
        <v>0</v>
      </c>
      <c r="G946" s="399">
        <v>1</v>
      </c>
      <c r="H946" s="124"/>
      <c r="I946" s="952">
        <f>G946*H946</f>
        <v>0</v>
      </c>
    </row>
    <row r="947" spans="1:9" ht="12">
      <c r="A947" s="256"/>
      <c r="B947" s="288"/>
      <c r="C947" s="296"/>
      <c r="D947" s="297"/>
      <c r="E947" s="297"/>
      <c r="F947" s="104"/>
      <c r="G947" s="104"/>
      <c r="H947" s="101"/>
      <c r="I947" s="947"/>
    </row>
    <row r="948" spans="1:9" ht="361">
      <c r="A948" s="256">
        <f>$A$917</f>
        <v>1</v>
      </c>
      <c r="B948" s="288" t="s">
        <v>18</v>
      </c>
      <c r="C948" s="767" t="s">
        <v>932</v>
      </c>
      <c r="D948" s="768"/>
      <c r="E948" s="768"/>
      <c r="F948" s="769"/>
      <c r="G948" s="769"/>
      <c r="H948" s="738"/>
      <c r="I948" s="945"/>
    </row>
    <row r="949" spans="1:9" ht="60">
      <c r="A949" s="256"/>
      <c r="B949" s="288"/>
      <c r="C949" s="739" t="s">
        <v>933</v>
      </c>
      <c r="D949" s="740"/>
      <c r="E949" s="740"/>
      <c r="F949" s="742" t="s">
        <v>0</v>
      </c>
      <c r="G949" s="742">
        <v>1</v>
      </c>
      <c r="H949" s="743"/>
      <c r="I949" s="946">
        <f>G949*H949</f>
        <v>0</v>
      </c>
    </row>
    <row r="950" spans="1:9" ht="12">
      <c r="A950" s="256"/>
      <c r="B950" s="288"/>
      <c r="C950" s="296"/>
      <c r="D950" s="297"/>
      <c r="E950" s="297"/>
      <c r="F950" s="104"/>
      <c r="G950" s="104"/>
      <c r="H950" s="101"/>
      <c r="I950" s="947"/>
    </row>
    <row r="951" spans="1:9" ht="361">
      <c r="A951" s="256">
        <f>$A$917</f>
        <v>1</v>
      </c>
      <c r="B951" s="288" t="s">
        <v>23</v>
      </c>
      <c r="C951" s="767" t="s">
        <v>337</v>
      </c>
      <c r="D951" s="793"/>
      <c r="E951" s="793"/>
      <c r="F951" s="794"/>
      <c r="G951" s="795"/>
      <c r="H951" s="796"/>
      <c r="I951" s="979"/>
    </row>
    <row r="952" spans="1:9" ht="96">
      <c r="A952" s="256"/>
      <c r="B952" s="288"/>
      <c r="C952" s="739" t="s">
        <v>338</v>
      </c>
      <c r="D952" s="740"/>
      <c r="E952" s="740"/>
      <c r="F952" s="776" t="s">
        <v>0</v>
      </c>
      <c r="G952" s="777">
        <v>1</v>
      </c>
      <c r="H952" s="778"/>
      <c r="I952" s="951">
        <f>G952*H952</f>
        <v>0</v>
      </c>
    </row>
    <row r="953" spans="1:9" ht="12">
      <c r="A953" s="256"/>
      <c r="B953" s="288"/>
      <c r="C953" s="296"/>
      <c r="D953" s="297"/>
      <c r="E953" s="297"/>
      <c r="F953" s="104"/>
      <c r="G953" s="104"/>
      <c r="H953" s="101"/>
      <c r="I953" s="947"/>
    </row>
    <row r="954" spans="1:9" ht="45.75" customHeight="1">
      <c r="A954" s="256">
        <f>$A$917</f>
        <v>1</v>
      </c>
      <c r="B954" s="288" t="s">
        <v>24</v>
      </c>
      <c r="C954" s="121" t="s">
        <v>76</v>
      </c>
      <c r="D954" s="133" t="s">
        <v>71</v>
      </c>
      <c r="E954" s="133" t="s">
        <v>71</v>
      </c>
      <c r="F954" s="122" t="s">
        <v>0</v>
      </c>
      <c r="G954" s="123">
        <v>4</v>
      </c>
      <c r="H954" s="124"/>
      <c r="I954" s="952">
        <f>G954*H954</f>
        <v>0</v>
      </c>
    </row>
    <row r="955" spans="1:9" ht="12">
      <c r="A955" s="256"/>
      <c r="B955" s="288"/>
      <c r="C955" s="296"/>
      <c r="D955" s="297"/>
      <c r="E955" s="297"/>
      <c r="F955" s="104"/>
      <c r="G955" s="104"/>
      <c r="H955" s="101"/>
      <c r="I955" s="947"/>
    </row>
    <row r="956" spans="1:9" ht="45" customHeight="1">
      <c r="A956" s="256">
        <f>$A$917</f>
        <v>1</v>
      </c>
      <c r="B956" s="288" t="s">
        <v>129</v>
      </c>
      <c r="C956" s="121" t="s">
        <v>154</v>
      </c>
      <c r="D956" s="133" t="s">
        <v>71</v>
      </c>
      <c r="E956" s="133" t="s">
        <v>71</v>
      </c>
      <c r="F956" s="122" t="s">
        <v>0</v>
      </c>
      <c r="G956" s="123">
        <v>1</v>
      </c>
      <c r="H956" s="124"/>
      <c r="I956" s="952">
        <f>G956*H956</f>
        <v>0</v>
      </c>
    </row>
    <row r="957" spans="1:9" ht="12">
      <c r="A957" s="256"/>
      <c r="B957" s="288"/>
      <c r="C957" s="296"/>
      <c r="D957" s="297"/>
      <c r="E957" s="297"/>
      <c r="F957" s="104"/>
      <c r="G957" s="104"/>
      <c r="H957" s="101"/>
      <c r="I957" s="947"/>
    </row>
    <row r="958" spans="1:9" ht="33.75" customHeight="1">
      <c r="A958" s="256">
        <f>$A$917</f>
        <v>1</v>
      </c>
      <c r="B958" s="288" t="s">
        <v>130</v>
      </c>
      <c r="C958" s="121" t="s">
        <v>200</v>
      </c>
      <c r="D958" s="133" t="s">
        <v>71</v>
      </c>
      <c r="E958" s="133" t="s">
        <v>71</v>
      </c>
      <c r="F958" s="122" t="s">
        <v>0</v>
      </c>
      <c r="G958" s="123">
        <v>1</v>
      </c>
      <c r="H958" s="124"/>
      <c r="I958" s="952">
        <f>G958*H958</f>
        <v>0</v>
      </c>
    </row>
    <row r="959" spans="1:9" ht="12">
      <c r="A959" s="256"/>
      <c r="B959" s="288"/>
      <c r="C959" s="296"/>
      <c r="D959" s="297"/>
      <c r="E959" s="297"/>
      <c r="F959" s="104"/>
      <c r="G959" s="104"/>
      <c r="H959" s="101"/>
      <c r="I959" s="947"/>
    </row>
    <row r="960" spans="1:9" ht="34.5" customHeight="1">
      <c r="A960" s="256">
        <f>$A$917</f>
        <v>1</v>
      </c>
      <c r="B960" s="288" t="s">
        <v>131</v>
      </c>
      <c r="C960" s="779" t="s">
        <v>77</v>
      </c>
      <c r="D960" s="780"/>
      <c r="E960" s="780"/>
      <c r="F960" s="781" t="s">
        <v>0</v>
      </c>
      <c r="G960" s="782">
        <v>4</v>
      </c>
      <c r="H960" s="783"/>
      <c r="I960" s="953">
        <f>G960*H960</f>
        <v>0</v>
      </c>
    </row>
    <row r="961" spans="1:9" ht="12">
      <c r="A961" s="256"/>
      <c r="B961" s="288"/>
      <c r="C961" s="99"/>
      <c r="D961" s="130"/>
      <c r="E961" s="130"/>
      <c r="F961" s="146"/>
      <c r="G961" s="104"/>
      <c r="H961" s="101"/>
      <c r="I961" s="947"/>
    </row>
    <row r="962" spans="1:9" ht="33.75" customHeight="1">
      <c r="A962" s="256">
        <f>$A$917</f>
        <v>1</v>
      </c>
      <c r="B962" s="288" t="s">
        <v>133</v>
      </c>
      <c r="C962" s="779" t="s">
        <v>201</v>
      </c>
      <c r="D962" s="780"/>
      <c r="E962" s="780"/>
      <c r="F962" s="781" t="s">
        <v>0</v>
      </c>
      <c r="G962" s="782">
        <v>1</v>
      </c>
      <c r="H962" s="783"/>
      <c r="I962" s="953">
        <f>G962*H962</f>
        <v>0</v>
      </c>
    </row>
    <row r="963" spans="1:9" ht="12">
      <c r="A963" s="256"/>
      <c r="B963" s="288"/>
      <c r="C963" s="99"/>
      <c r="D963" s="130"/>
      <c r="E963" s="130"/>
      <c r="F963" s="146"/>
      <c r="G963" s="104"/>
      <c r="H963" s="101"/>
      <c r="I963" s="947"/>
    </row>
    <row r="964" spans="1:9" ht="57.75" customHeight="1">
      <c r="A964" s="256">
        <f>$A$917</f>
        <v>1</v>
      </c>
      <c r="B964" s="288" t="s">
        <v>149</v>
      </c>
      <c r="C964" s="779" t="s">
        <v>155</v>
      </c>
      <c r="D964" s="780"/>
      <c r="E964" s="780"/>
      <c r="F964" s="781" t="s">
        <v>0</v>
      </c>
      <c r="G964" s="782">
        <v>1</v>
      </c>
      <c r="H964" s="783"/>
      <c r="I964" s="953">
        <f>G964*H964</f>
        <v>0</v>
      </c>
    </row>
    <row r="965" spans="1:9" ht="12">
      <c r="A965" s="256"/>
      <c r="B965" s="288"/>
      <c r="C965" s="335"/>
      <c r="D965" s="309"/>
      <c r="E965" s="309"/>
      <c r="F965" s="336"/>
      <c r="G965" s="337"/>
      <c r="H965" s="338"/>
      <c r="I965" s="985"/>
    </row>
    <row r="966" spans="1:9" ht="57" customHeight="1">
      <c r="A966" s="256">
        <f>$A$917</f>
        <v>1</v>
      </c>
      <c r="B966" s="288" t="s">
        <v>156</v>
      </c>
      <c r="C966" s="121" t="s">
        <v>78</v>
      </c>
      <c r="D966" s="133" t="s">
        <v>71</v>
      </c>
      <c r="E966" s="133" t="s">
        <v>71</v>
      </c>
      <c r="F966" s="122" t="s">
        <v>0</v>
      </c>
      <c r="G966" s="123">
        <v>1</v>
      </c>
      <c r="H966" s="124"/>
      <c r="I966" s="952">
        <f>G966*H966</f>
        <v>0</v>
      </c>
    </row>
    <row r="967" spans="1:9" ht="12">
      <c r="A967" s="249"/>
      <c r="B967" s="288"/>
      <c r="C967" s="120"/>
      <c r="D967" s="125"/>
      <c r="E967" s="125"/>
      <c r="F967" s="286"/>
      <c r="G967" s="292"/>
      <c r="H967" s="293"/>
      <c r="I967" s="978"/>
    </row>
    <row r="968" spans="1:9" ht="24">
      <c r="A968" s="256">
        <f>$A$917</f>
        <v>1</v>
      </c>
      <c r="B968" s="288" t="s">
        <v>157</v>
      </c>
      <c r="C968" s="295" t="s">
        <v>148</v>
      </c>
      <c r="D968" s="133" t="s">
        <v>71</v>
      </c>
      <c r="E968" s="133" t="s">
        <v>71</v>
      </c>
      <c r="F968" s="143" t="s">
        <v>22</v>
      </c>
      <c r="G968" s="228">
        <v>65</v>
      </c>
      <c r="H968" s="323"/>
      <c r="I968" s="939">
        <f>G968*H968</f>
        <v>0</v>
      </c>
    </row>
    <row r="969" spans="1:9" ht="12">
      <c r="A969" s="249"/>
      <c r="B969" s="288"/>
      <c r="C969" s="120"/>
      <c r="D969" s="125"/>
      <c r="E969" s="125"/>
      <c r="F969" s="286"/>
      <c r="G969" s="292"/>
      <c r="H969" s="293"/>
      <c r="I969" s="978"/>
    </row>
    <row r="970" spans="1:9" ht="56.25" customHeight="1">
      <c r="A970" s="256">
        <f>$A$917</f>
        <v>1</v>
      </c>
      <c r="B970" s="285" t="s">
        <v>158</v>
      </c>
      <c r="C970" s="121" t="s">
        <v>82</v>
      </c>
      <c r="D970" s="133" t="s">
        <v>71</v>
      </c>
      <c r="E970" s="133" t="s">
        <v>71</v>
      </c>
      <c r="F970" s="143" t="s">
        <v>22</v>
      </c>
      <c r="G970" s="114">
        <v>300</v>
      </c>
      <c r="H970" s="229"/>
      <c r="I970" s="939">
        <f>G970*H970</f>
        <v>0</v>
      </c>
    </row>
    <row r="971" spans="1:9" ht="12">
      <c r="A971" s="256"/>
      <c r="B971" s="285"/>
      <c r="C971" s="112"/>
      <c r="D971" s="130"/>
      <c r="E971" s="130"/>
      <c r="F971" s="146"/>
      <c r="G971" s="292"/>
      <c r="H971" s="293"/>
      <c r="I971" s="978"/>
    </row>
    <row r="972" spans="1:9" ht="12">
      <c r="A972" s="256">
        <f>$A$917</f>
        <v>1</v>
      </c>
      <c r="B972" s="285" t="s">
        <v>181</v>
      </c>
      <c r="C972" s="302" t="s">
        <v>25</v>
      </c>
      <c r="D972" s="133" t="s">
        <v>71</v>
      </c>
      <c r="E972" s="133" t="s">
        <v>71</v>
      </c>
      <c r="F972" s="143" t="s">
        <v>22</v>
      </c>
      <c r="G972" s="114">
        <f>SUM(G968:G970)</f>
        <v>365</v>
      </c>
      <c r="H972" s="229"/>
      <c r="I972" s="939">
        <f>G972*H972</f>
        <v>0</v>
      </c>
    </row>
    <row r="973" spans="1:9" ht="12">
      <c r="A973" s="256"/>
      <c r="B973" s="285"/>
      <c r="C973" s="99"/>
      <c r="D973" s="130"/>
      <c r="E973" s="130"/>
      <c r="F973" s="146"/>
      <c r="G973" s="303"/>
      <c r="H973" s="294"/>
      <c r="I973" s="978"/>
    </row>
    <row r="974" spans="1:9" ht="46.5" customHeight="1">
      <c r="A974" s="256">
        <f>$A$917</f>
        <v>1</v>
      </c>
      <c r="B974" s="285" t="s">
        <v>202</v>
      </c>
      <c r="C974" s="112" t="s">
        <v>179</v>
      </c>
      <c r="D974" s="130"/>
      <c r="E974" s="130"/>
      <c r="F974" s="146"/>
      <c r="G974" s="100"/>
      <c r="H974" s="304"/>
      <c r="I974" s="980"/>
    </row>
    <row r="975" spans="1:9" ht="12">
      <c r="A975" s="256"/>
      <c r="B975" s="285"/>
      <c r="C975" s="112" t="s">
        <v>26</v>
      </c>
      <c r="D975" s="130"/>
      <c r="E975" s="130"/>
      <c r="F975" s="146"/>
      <c r="G975" s="100"/>
      <c r="H975" s="304"/>
      <c r="I975" s="980"/>
    </row>
    <row r="976" spans="1:9" ht="24">
      <c r="A976" s="256"/>
      <c r="B976" s="285"/>
      <c r="C976" s="112" t="s">
        <v>49</v>
      </c>
      <c r="D976" s="130"/>
      <c r="E976" s="130"/>
      <c r="F976" s="146"/>
      <c r="G976" s="100"/>
      <c r="H976" s="304"/>
      <c r="I976" s="980"/>
    </row>
    <row r="977" spans="1:9" ht="12">
      <c r="A977" s="256"/>
      <c r="B977" s="285"/>
      <c r="C977" s="112" t="s">
        <v>27</v>
      </c>
      <c r="D977" s="130"/>
      <c r="E977" s="130"/>
      <c r="F977" s="146"/>
      <c r="G977" s="100"/>
      <c r="H977" s="304"/>
      <c r="I977" s="980"/>
    </row>
    <row r="978" spans="1:9" ht="24">
      <c r="A978" s="256"/>
      <c r="B978" s="285"/>
      <c r="C978" s="112" t="s">
        <v>48</v>
      </c>
      <c r="D978" s="130"/>
      <c r="E978" s="130"/>
      <c r="F978" s="146"/>
      <c r="G978" s="100"/>
      <c r="H978" s="304"/>
      <c r="I978" s="980"/>
    </row>
    <row r="979" spans="1:9" ht="24">
      <c r="A979" s="256"/>
      <c r="B979" s="285"/>
      <c r="C979" s="112" t="s">
        <v>28</v>
      </c>
      <c r="D979" s="130"/>
      <c r="E979" s="130"/>
      <c r="F979" s="146"/>
      <c r="G979" s="100"/>
      <c r="H979" s="304"/>
      <c r="I979" s="980"/>
    </row>
    <row r="980" spans="1:9" ht="24">
      <c r="A980" s="256"/>
      <c r="B980" s="285"/>
      <c r="C980" s="112" t="s">
        <v>79</v>
      </c>
      <c r="D980" s="130"/>
      <c r="E980" s="130"/>
      <c r="F980" s="146"/>
      <c r="G980" s="100"/>
      <c r="H980" s="304"/>
      <c r="I980" s="980"/>
    </row>
    <row r="981" spans="1:9" ht="12" customHeight="1">
      <c r="A981" s="256"/>
      <c r="B981" s="285"/>
      <c r="C981" s="112" t="s">
        <v>53</v>
      </c>
      <c r="D981" s="130"/>
      <c r="E981" s="130"/>
      <c r="F981" s="146"/>
      <c r="G981" s="100"/>
      <c r="H981" s="304"/>
      <c r="I981" s="980"/>
    </row>
    <row r="982" spans="1:9" ht="24">
      <c r="A982" s="256"/>
      <c r="B982" s="285"/>
      <c r="C982" s="295" t="s">
        <v>334</v>
      </c>
      <c r="D982" s="133" t="s">
        <v>71</v>
      </c>
      <c r="E982" s="133" t="s">
        <v>71</v>
      </c>
      <c r="F982" s="143" t="s">
        <v>0</v>
      </c>
      <c r="G982" s="228">
        <v>1</v>
      </c>
      <c r="H982" s="229"/>
      <c r="I982" s="939">
        <f>G982*H982</f>
        <v>0</v>
      </c>
    </row>
    <row r="983" spans="1:9" ht="12">
      <c r="A983" s="305"/>
      <c r="B983" s="306"/>
      <c r="C983" s="99"/>
      <c r="D983" s="130"/>
      <c r="E983" s="130"/>
      <c r="F983" s="146"/>
      <c r="G983" s="100"/>
      <c r="H983" s="304"/>
      <c r="I983" s="980"/>
    </row>
    <row r="984" spans="1:9" ht="78.75" customHeight="1">
      <c r="A984" s="256">
        <f>$A$917</f>
        <v>1</v>
      </c>
      <c r="B984" s="285" t="s">
        <v>203</v>
      </c>
      <c r="C984" s="112" t="s">
        <v>180</v>
      </c>
      <c r="D984" s="130"/>
      <c r="E984" s="130"/>
      <c r="F984" s="146"/>
      <c r="G984" s="100"/>
      <c r="H984" s="304"/>
      <c r="I984" s="980"/>
    </row>
    <row r="985" spans="1:9" ht="12">
      <c r="A985" s="305"/>
      <c r="B985" s="306"/>
      <c r="C985" s="99" t="s">
        <v>26</v>
      </c>
      <c r="D985" s="130"/>
      <c r="E985" s="130"/>
      <c r="F985" s="146"/>
      <c r="G985" s="100"/>
      <c r="H985" s="304"/>
      <c r="I985" s="980"/>
    </row>
    <row r="986" spans="1:9" ht="24">
      <c r="A986" s="307"/>
      <c r="B986" s="308"/>
      <c r="C986" s="99" t="s">
        <v>49</v>
      </c>
      <c r="D986" s="130"/>
      <c r="E986" s="130"/>
      <c r="F986" s="146"/>
      <c r="G986" s="100"/>
      <c r="H986" s="304"/>
      <c r="I986" s="980"/>
    </row>
    <row r="987" spans="1:9" ht="12">
      <c r="A987" s="307"/>
      <c r="B987" s="308"/>
      <c r="C987" s="99" t="s">
        <v>27</v>
      </c>
      <c r="D987" s="130"/>
      <c r="E987" s="130"/>
      <c r="F987" s="146"/>
      <c r="G987" s="100"/>
      <c r="H987" s="304"/>
      <c r="I987" s="980"/>
    </row>
    <row r="988" spans="1:9" ht="24">
      <c r="A988" s="307"/>
      <c r="B988" s="308"/>
      <c r="C988" s="99" t="s">
        <v>48</v>
      </c>
      <c r="D988" s="130"/>
      <c r="E988" s="130"/>
      <c r="F988" s="146"/>
      <c r="G988" s="100"/>
      <c r="H988" s="304"/>
      <c r="I988" s="980"/>
    </row>
    <row r="989" spans="1:9" ht="24">
      <c r="A989" s="305"/>
      <c r="B989" s="306"/>
      <c r="C989" s="99" t="s">
        <v>28</v>
      </c>
      <c r="D989" s="130"/>
      <c r="E989" s="130"/>
      <c r="F989" s="146"/>
      <c r="G989" s="100"/>
      <c r="H989" s="304"/>
      <c r="I989" s="980"/>
    </row>
    <row r="990" spans="1:9" ht="24">
      <c r="A990" s="305"/>
      <c r="B990" s="306"/>
      <c r="C990" s="99" t="s">
        <v>79</v>
      </c>
      <c r="D990" s="130"/>
      <c r="E990" s="130"/>
      <c r="F990" s="146"/>
      <c r="G990" s="100"/>
      <c r="H990" s="304"/>
      <c r="I990" s="980"/>
    </row>
    <row r="991" spans="1:9" ht="12.75" customHeight="1">
      <c r="A991" s="305"/>
      <c r="B991" s="306"/>
      <c r="C991" s="112" t="s">
        <v>53</v>
      </c>
      <c r="D991" s="130"/>
      <c r="E991" s="130"/>
      <c r="F991" s="146"/>
      <c r="G991" s="100"/>
      <c r="H991" s="304"/>
      <c r="I991" s="980"/>
    </row>
    <row r="992" spans="1:9" ht="48">
      <c r="A992" s="305"/>
      <c r="B992" s="306"/>
      <c r="C992" s="112" t="s">
        <v>45</v>
      </c>
      <c r="D992" s="130"/>
      <c r="E992" s="130"/>
      <c r="F992" s="146"/>
      <c r="G992" s="100"/>
      <c r="H992" s="304"/>
      <c r="I992" s="980"/>
    </row>
    <row r="993" spans="1:10" ht="24">
      <c r="A993" s="305"/>
      <c r="B993" s="306"/>
      <c r="C993" s="302" t="s">
        <v>334</v>
      </c>
      <c r="D993" s="133" t="s">
        <v>71</v>
      </c>
      <c r="E993" s="133" t="s">
        <v>71</v>
      </c>
      <c r="F993" s="143" t="s">
        <v>0</v>
      </c>
      <c r="G993" s="228">
        <v>1</v>
      </c>
      <c r="H993" s="229"/>
      <c r="I993" s="939">
        <f>G993*H993</f>
        <v>0</v>
      </c>
    </row>
    <row r="994" spans="1:10" ht="12">
      <c r="A994" s="305"/>
      <c r="B994" s="306"/>
      <c r="C994" s="99"/>
      <c r="D994" s="130"/>
      <c r="E994" s="130"/>
      <c r="F994" s="146"/>
      <c r="G994" s="303"/>
      <c r="H994" s="304"/>
      <c r="I994" s="980"/>
    </row>
    <row r="995" spans="1:10" ht="24">
      <c r="A995" s="256">
        <f>$A$917</f>
        <v>1</v>
      </c>
      <c r="B995" s="285" t="s">
        <v>204</v>
      </c>
      <c r="C995" s="310" t="s">
        <v>132</v>
      </c>
      <c r="D995" s="133" t="s">
        <v>71</v>
      </c>
      <c r="E995" s="133" t="s">
        <v>71</v>
      </c>
      <c r="F995" s="143" t="s">
        <v>0</v>
      </c>
      <c r="G995" s="228">
        <v>1</v>
      </c>
      <c r="H995" s="229"/>
      <c r="I995" s="939">
        <f>G995*H995</f>
        <v>0</v>
      </c>
    </row>
    <row r="996" spans="1:10" ht="12">
      <c r="A996" s="256"/>
      <c r="B996" s="285"/>
      <c r="C996" s="311"/>
      <c r="D996" s="130"/>
      <c r="E996" s="130"/>
      <c r="F996" s="146"/>
      <c r="G996" s="292"/>
      <c r="H996" s="293"/>
      <c r="I996" s="978"/>
    </row>
    <row r="997" spans="1:10" ht="60">
      <c r="A997" s="256">
        <f>$A$917</f>
        <v>1</v>
      </c>
      <c r="B997" s="285" t="s">
        <v>205</v>
      </c>
      <c r="C997" s="312" t="s">
        <v>336</v>
      </c>
      <c r="D997" s="133" t="s">
        <v>71</v>
      </c>
      <c r="E997" s="133" t="s">
        <v>71</v>
      </c>
      <c r="F997" s="143" t="s">
        <v>0</v>
      </c>
      <c r="G997" s="228">
        <v>1</v>
      </c>
      <c r="H997" s="229"/>
      <c r="I997" s="939">
        <f>G997*H997</f>
        <v>0</v>
      </c>
    </row>
    <row r="998" spans="1:10" ht="12">
      <c r="A998" s="307"/>
      <c r="B998" s="308"/>
      <c r="C998" s="324"/>
      <c r="D998" s="325"/>
      <c r="E998" s="325"/>
      <c r="F998" s="326"/>
      <c r="G998" s="327"/>
      <c r="H998" s="328"/>
      <c r="I998" s="983"/>
    </row>
    <row r="999" spans="1:10" ht="28">
      <c r="A999" s="48">
        <f>A917</f>
        <v>1</v>
      </c>
      <c r="B999" s="270"/>
      <c r="C999" s="50" t="s">
        <v>30</v>
      </c>
      <c r="D999" s="51"/>
      <c r="E999" s="51"/>
      <c r="F999" s="51"/>
      <c r="G999" s="40"/>
      <c r="H999" s="52"/>
      <c r="I999" s="935">
        <f>SUM(I918:I998)</f>
        <v>0</v>
      </c>
    </row>
    <row r="1001" spans="1:10" ht="13">
      <c r="A1001" s="58">
        <v>2</v>
      </c>
      <c r="B1001" s="339"/>
      <c r="C1001" s="341" t="s">
        <v>83</v>
      </c>
      <c r="D1001" s="341"/>
      <c r="E1001" s="342"/>
      <c r="F1001" s="342"/>
      <c r="G1001" s="340"/>
      <c r="H1001" s="343"/>
      <c r="I1001" s="986"/>
      <c r="J1001" s="359"/>
    </row>
    <row r="1002" spans="1:10" ht="13">
      <c r="A1002" s="360"/>
      <c r="B1002" s="361"/>
      <c r="C1002" s="362"/>
      <c r="D1002" s="362"/>
      <c r="E1002" s="363"/>
      <c r="F1002" s="363"/>
      <c r="G1002" s="364"/>
      <c r="H1002" s="365"/>
      <c r="I1002" s="987"/>
      <c r="J1002" s="359"/>
    </row>
    <row r="1003" spans="1:10" ht="35.25" customHeight="1">
      <c r="A1003" s="65">
        <f>$A$1001</f>
        <v>2</v>
      </c>
      <c r="B1003" s="81" t="s">
        <v>5</v>
      </c>
      <c r="C1003" s="196" t="s">
        <v>84</v>
      </c>
      <c r="D1003" s="197"/>
      <c r="E1003" s="197"/>
      <c r="F1003" s="198"/>
      <c r="G1003" s="139"/>
      <c r="H1003" s="199"/>
      <c r="I1003" s="959"/>
    </row>
    <row r="1004" spans="1:10" ht="12">
      <c r="A1004" s="65"/>
      <c r="B1004" s="81"/>
      <c r="C1004" s="196" t="s">
        <v>85</v>
      </c>
      <c r="D1004" s="197"/>
      <c r="E1004" s="197"/>
      <c r="F1004" s="198"/>
      <c r="G1004" s="139"/>
      <c r="H1004" s="199"/>
      <c r="I1004" s="959"/>
    </row>
    <row r="1005" spans="1:10" ht="12">
      <c r="A1005" s="65"/>
      <c r="B1005" s="81"/>
      <c r="C1005" s="200" t="s">
        <v>86</v>
      </c>
      <c r="D1005" s="201"/>
      <c r="E1005" s="201"/>
      <c r="F1005" s="198"/>
      <c r="G1005" s="139"/>
      <c r="H1005" s="199"/>
      <c r="I1005" s="959"/>
    </row>
    <row r="1006" spans="1:10" ht="12">
      <c r="A1006" s="65"/>
      <c r="B1006" s="81"/>
      <c r="C1006" s="200" t="s">
        <v>87</v>
      </c>
      <c r="D1006" s="128"/>
      <c r="E1006" s="128"/>
      <c r="F1006" s="198"/>
      <c r="G1006" s="139"/>
      <c r="H1006" s="199"/>
      <c r="I1006" s="959"/>
    </row>
    <row r="1007" spans="1:10" ht="12">
      <c r="A1007" s="65"/>
      <c r="B1007" s="81"/>
      <c r="C1007" s="200" t="s">
        <v>88</v>
      </c>
      <c r="D1007" s="128"/>
      <c r="E1007" s="128"/>
      <c r="F1007" s="198"/>
      <c r="G1007" s="139"/>
      <c r="H1007" s="199"/>
      <c r="I1007" s="959"/>
    </row>
    <row r="1008" spans="1:10" ht="24">
      <c r="A1008" s="65"/>
      <c r="B1008" s="81"/>
      <c r="C1008" s="200" t="s">
        <v>89</v>
      </c>
      <c r="D1008" s="202"/>
      <c r="E1008" s="202"/>
      <c r="F1008" s="198"/>
      <c r="G1008" s="139"/>
      <c r="H1008" s="199"/>
      <c r="I1008" s="959"/>
    </row>
    <row r="1009" spans="1:9" ht="36">
      <c r="A1009" s="65"/>
      <c r="B1009" s="81"/>
      <c r="C1009" s="203" t="s">
        <v>90</v>
      </c>
      <c r="D1009" s="202"/>
      <c r="E1009" s="202"/>
      <c r="F1009" s="198"/>
      <c r="G1009" s="139"/>
      <c r="H1009" s="199"/>
      <c r="I1009" s="959"/>
    </row>
    <row r="1010" spans="1:9" ht="24">
      <c r="A1010" s="65"/>
      <c r="B1010" s="81"/>
      <c r="C1010" s="200" t="s">
        <v>91</v>
      </c>
      <c r="D1010" s="202"/>
      <c r="E1010" s="202"/>
      <c r="F1010" s="198"/>
      <c r="G1010" s="204"/>
      <c r="H1010" s="205"/>
      <c r="I1010" s="960"/>
    </row>
    <row r="1011" spans="1:9" ht="22.5" customHeight="1">
      <c r="A1011" s="65"/>
      <c r="B1011" s="81"/>
      <c r="C1011" s="203" t="s">
        <v>92</v>
      </c>
      <c r="D1011" s="202"/>
      <c r="E1011" s="202"/>
      <c r="F1011" s="198"/>
      <c r="G1011" s="204"/>
      <c r="H1011" s="205"/>
      <c r="I1011" s="960"/>
    </row>
    <row r="1012" spans="1:9" ht="12">
      <c r="A1012" s="65"/>
      <c r="B1012" s="81"/>
      <c r="C1012" s="203" t="s">
        <v>93</v>
      </c>
      <c r="D1012" s="202"/>
      <c r="E1012" s="202"/>
      <c r="F1012" s="198"/>
      <c r="G1012" s="204"/>
      <c r="H1012" s="205"/>
      <c r="I1012" s="960"/>
    </row>
    <row r="1013" spans="1:9" ht="12">
      <c r="A1013" s="65"/>
      <c r="B1013" s="81"/>
      <c r="C1013" s="200" t="s">
        <v>94</v>
      </c>
      <c r="D1013" s="202"/>
      <c r="E1013" s="202"/>
      <c r="F1013" s="198"/>
      <c r="G1013" s="204"/>
      <c r="H1013" s="205"/>
      <c r="I1013" s="960"/>
    </row>
    <row r="1014" spans="1:9" ht="12">
      <c r="A1014" s="65"/>
      <c r="B1014" s="81"/>
      <c r="C1014" s="200" t="s">
        <v>95</v>
      </c>
      <c r="D1014" s="202"/>
      <c r="E1014" s="202"/>
      <c r="F1014" s="198"/>
      <c r="G1014" s="204"/>
      <c r="H1014" s="205"/>
      <c r="I1014" s="960"/>
    </row>
    <row r="1015" spans="1:9" ht="24">
      <c r="A1015" s="65"/>
      <c r="B1015" s="81"/>
      <c r="C1015" s="200" t="s">
        <v>96</v>
      </c>
      <c r="D1015" s="202"/>
      <c r="E1015" s="202"/>
      <c r="F1015" s="198"/>
      <c r="G1015" s="204"/>
      <c r="H1015" s="205"/>
      <c r="I1015" s="960"/>
    </row>
    <row r="1016" spans="1:9" ht="24">
      <c r="A1016" s="65"/>
      <c r="B1016" s="81"/>
      <c r="C1016" s="196" t="s">
        <v>97</v>
      </c>
      <c r="D1016" s="202"/>
      <c r="E1016" s="202"/>
      <c r="F1016" s="198"/>
      <c r="G1016" s="204"/>
      <c r="H1016" s="205"/>
      <c r="I1016" s="960"/>
    </row>
    <row r="1017" spans="1:9" ht="12">
      <c r="A1017" s="65"/>
      <c r="B1017" s="81"/>
      <c r="C1017" s="206" t="s">
        <v>98</v>
      </c>
      <c r="D1017" s="133" t="s">
        <v>71</v>
      </c>
      <c r="E1017" s="133" t="s">
        <v>71</v>
      </c>
      <c r="F1017" s="207" t="s">
        <v>22</v>
      </c>
      <c r="G1017" s="208">
        <v>10</v>
      </c>
      <c r="H1017" s="209"/>
      <c r="I1017" s="961">
        <f>G1017*H1017</f>
        <v>0</v>
      </c>
    </row>
    <row r="1018" spans="1:9" ht="12">
      <c r="A1018" s="65"/>
      <c r="B1018" s="81"/>
      <c r="C1018" s="196"/>
      <c r="D1018" s="202"/>
      <c r="E1018" s="202"/>
      <c r="F1018" s="198"/>
      <c r="G1018" s="204"/>
      <c r="H1018" s="205"/>
      <c r="I1018" s="960"/>
    </row>
    <row r="1019" spans="1:9" ht="48">
      <c r="A1019" s="65">
        <f>$A$1001</f>
        <v>2</v>
      </c>
      <c r="B1019" s="81" t="s">
        <v>6</v>
      </c>
      <c r="C1019" s="206" t="s">
        <v>99</v>
      </c>
      <c r="D1019" s="133" t="s">
        <v>71</v>
      </c>
      <c r="E1019" s="133" t="s">
        <v>71</v>
      </c>
      <c r="F1019" s="207" t="s">
        <v>22</v>
      </c>
      <c r="G1019" s="208">
        <v>20</v>
      </c>
      <c r="H1019" s="209"/>
      <c r="I1019" s="961">
        <f>G1019*H1019</f>
        <v>0</v>
      </c>
    </row>
    <row r="1020" spans="1:9" ht="12">
      <c r="A1020" s="65"/>
      <c r="B1020" s="81"/>
      <c r="C1020" s="196"/>
      <c r="D1020" s="202"/>
      <c r="E1020" s="202"/>
      <c r="F1020" s="198"/>
      <c r="G1020" s="204"/>
      <c r="H1020" s="205"/>
      <c r="I1020" s="960"/>
    </row>
    <row r="1021" spans="1:9" ht="24">
      <c r="A1021" s="65">
        <f>$A$1001</f>
        <v>2</v>
      </c>
      <c r="B1021" s="81" t="s">
        <v>7</v>
      </c>
      <c r="C1021" s="206" t="s">
        <v>100</v>
      </c>
      <c r="D1021" s="133" t="s">
        <v>71</v>
      </c>
      <c r="E1021" s="133" t="s">
        <v>71</v>
      </c>
      <c r="F1021" s="207" t="s">
        <v>22</v>
      </c>
      <c r="G1021" s="208">
        <v>10</v>
      </c>
      <c r="H1021" s="209"/>
      <c r="I1021" s="961">
        <f>G1021*H1021</f>
        <v>0</v>
      </c>
    </row>
    <row r="1022" spans="1:9">
      <c r="C1022" s="156"/>
      <c r="D1022" s="352"/>
      <c r="E1022" s="352"/>
      <c r="F1022" s="353"/>
      <c r="G1022" s="354"/>
      <c r="H1022" s="69"/>
      <c r="I1022" s="960"/>
    </row>
    <row r="1023" spans="1:9" ht="28">
      <c r="A1023" s="58">
        <f>A1001</f>
        <v>2</v>
      </c>
      <c r="B1023" s="339"/>
      <c r="C1023" s="400" t="s">
        <v>101</v>
      </c>
      <c r="D1023" s="357"/>
      <c r="E1023" s="357"/>
      <c r="F1023" s="340"/>
      <c r="G1023" s="343"/>
      <c r="H1023" s="358"/>
      <c r="I1023" s="956">
        <f>SUM(I1002:I1022)</f>
        <v>0</v>
      </c>
    </row>
    <row r="1025" spans="1:9" ht="28">
      <c r="A1025" s="58">
        <v>3</v>
      </c>
      <c r="B1025" s="32"/>
      <c r="C1025" s="60" t="s">
        <v>54</v>
      </c>
      <c r="D1025" s="57"/>
      <c r="E1025" s="57"/>
      <c r="F1025" s="57"/>
      <c r="G1025" s="189"/>
      <c r="H1025" s="59"/>
      <c r="I1025" s="956"/>
    </row>
    <row r="1027" spans="1:9" ht="60">
      <c r="A1027" s="65">
        <f>$A$1025</f>
        <v>3</v>
      </c>
      <c r="B1027" s="188" t="s">
        <v>5</v>
      </c>
      <c r="C1027" s="160" t="s">
        <v>55</v>
      </c>
      <c r="D1027" s="132" t="s">
        <v>71</v>
      </c>
      <c r="E1027" s="132" t="s">
        <v>71</v>
      </c>
      <c r="F1027" s="137" t="s">
        <v>0</v>
      </c>
      <c r="G1027" s="138">
        <v>1</v>
      </c>
      <c r="H1027" s="187"/>
      <c r="I1027" s="962">
        <f>G1027*H1027</f>
        <v>0</v>
      </c>
    </row>
    <row r="1028" spans="1:9" ht="12">
      <c r="A1028" s="68"/>
      <c r="B1028" s="190"/>
      <c r="C1028" s="92"/>
      <c r="D1028" s="248"/>
      <c r="E1028" s="248"/>
      <c r="F1028" s="152"/>
      <c r="G1028" s="153"/>
      <c r="H1028" s="154"/>
      <c r="I1028" s="963"/>
    </row>
    <row r="1029" spans="1:9" ht="24">
      <c r="A1029" s="65">
        <f>$A$1025</f>
        <v>3</v>
      </c>
      <c r="B1029" s="188" t="s">
        <v>6</v>
      </c>
      <c r="C1029" s="155" t="s">
        <v>56</v>
      </c>
      <c r="D1029" s="132" t="s">
        <v>71</v>
      </c>
      <c r="E1029" s="132" t="s">
        <v>71</v>
      </c>
      <c r="F1029" s="137" t="s">
        <v>0</v>
      </c>
      <c r="G1029" s="138">
        <v>1</v>
      </c>
      <c r="H1029" s="151"/>
      <c r="I1029" s="964">
        <f>G1029*H1029</f>
        <v>0</v>
      </c>
    </row>
    <row r="1030" spans="1:9" ht="12">
      <c r="A1030" s="65"/>
      <c r="B1030" s="188"/>
      <c r="C1030" s="156"/>
      <c r="D1030" s="248"/>
      <c r="E1030" s="248"/>
      <c r="F1030" s="139"/>
      <c r="G1030" s="157"/>
      <c r="H1030" s="100"/>
      <c r="I1030" s="947"/>
    </row>
    <row r="1031" spans="1:9" ht="13">
      <c r="A1031" s="65">
        <f>$A$1025</f>
        <v>3</v>
      </c>
      <c r="B1031" s="188" t="s">
        <v>7</v>
      </c>
      <c r="C1031" s="160" t="s">
        <v>57</v>
      </c>
      <c r="D1031" s="132" t="s">
        <v>71</v>
      </c>
      <c r="E1031" s="132" t="s">
        <v>71</v>
      </c>
      <c r="F1031" s="137" t="s">
        <v>0</v>
      </c>
      <c r="G1031" s="158">
        <v>1</v>
      </c>
      <c r="H1031" s="159"/>
      <c r="I1031" s="964">
        <f>G1031*H1031</f>
        <v>0</v>
      </c>
    </row>
    <row r="1032" spans="1:9" ht="12">
      <c r="A1032" s="63"/>
      <c r="B1032" s="188"/>
      <c r="C1032" s="211"/>
      <c r="D1032" s="202"/>
      <c r="E1032" s="202"/>
      <c r="F1032" s="198"/>
      <c r="G1032" s="204"/>
      <c r="H1032" s="205"/>
      <c r="I1032" s="960"/>
    </row>
    <row r="1033" spans="1:9" ht="28">
      <c r="A1033" s="58">
        <f>A1025</f>
        <v>3</v>
      </c>
      <c r="B1033" s="67"/>
      <c r="C1033" s="32" t="s">
        <v>58</v>
      </c>
      <c r="D1033" s="57"/>
      <c r="E1033" s="57"/>
      <c r="F1033" s="57"/>
      <c r="G1033" s="189"/>
      <c r="H1033" s="212"/>
      <c r="I1033" s="965">
        <f>SUM(I1026:I1032)</f>
        <v>0</v>
      </c>
    </row>
    <row r="1035" spans="1:9" ht="14">
      <c r="A1035" s="37">
        <v>4</v>
      </c>
      <c r="B1035" s="22"/>
      <c r="C1035" s="60" t="s">
        <v>33</v>
      </c>
      <c r="D1035" s="174"/>
      <c r="E1035" s="174"/>
      <c r="F1035" s="174"/>
      <c r="G1035" s="23"/>
      <c r="H1035" s="184"/>
      <c r="I1035" s="966"/>
    </row>
    <row r="1036" spans="1:9" ht="13">
      <c r="A1036" s="239"/>
      <c r="B1036" s="240"/>
      <c r="C1036" s="241"/>
      <c r="D1036" s="242"/>
      <c r="E1036" s="242"/>
      <c r="F1036" s="242"/>
      <c r="G1036" s="243"/>
      <c r="H1036" s="244"/>
      <c r="I1036" s="967"/>
    </row>
    <row r="1037" spans="1:9" ht="13">
      <c r="A1037" s="65">
        <f>$A$1035</f>
        <v>4</v>
      </c>
      <c r="B1037" s="188" t="s">
        <v>5</v>
      </c>
      <c r="C1037" s="165" t="s">
        <v>34</v>
      </c>
      <c r="D1037" s="132" t="s">
        <v>71</v>
      </c>
      <c r="E1037" s="132" t="s">
        <v>71</v>
      </c>
      <c r="F1037" s="169" t="s">
        <v>0</v>
      </c>
      <c r="G1037" s="181">
        <v>1</v>
      </c>
      <c r="H1037" s="94"/>
      <c r="I1037" s="954">
        <f>G1037*H1037</f>
        <v>0</v>
      </c>
    </row>
    <row r="1038" spans="1:9">
      <c r="C1038" s="161"/>
      <c r="D1038" s="175"/>
      <c r="E1038" s="175"/>
      <c r="F1038" s="170"/>
      <c r="G1038" s="182"/>
      <c r="H1038" s="162"/>
      <c r="I1038" s="968"/>
    </row>
    <row r="1039" spans="1:9" ht="13">
      <c r="A1039" s="65">
        <f>$A$1035</f>
        <v>4</v>
      </c>
      <c r="B1039" s="188" t="s">
        <v>6</v>
      </c>
      <c r="C1039" s="165" t="s">
        <v>35</v>
      </c>
      <c r="D1039" s="132" t="s">
        <v>71</v>
      </c>
      <c r="E1039" s="132" t="s">
        <v>71</v>
      </c>
      <c r="F1039" s="169" t="s">
        <v>0</v>
      </c>
      <c r="G1039" s="181">
        <v>1</v>
      </c>
      <c r="H1039" s="94"/>
      <c r="I1039" s="954">
        <f>G1039*H1039</f>
        <v>0</v>
      </c>
    </row>
    <row r="1040" spans="1:9">
      <c r="C1040" s="163"/>
      <c r="D1040" s="176"/>
      <c r="E1040" s="176"/>
      <c r="F1040" s="31"/>
      <c r="G1040" s="183"/>
      <c r="H1040" s="7"/>
      <c r="I1040" s="969"/>
    </row>
    <row r="1041" spans="1:9" ht="36">
      <c r="A1041" s="65">
        <f>$A$1035</f>
        <v>4</v>
      </c>
      <c r="B1041" s="188" t="s">
        <v>7</v>
      </c>
      <c r="C1041" s="165" t="s">
        <v>103</v>
      </c>
      <c r="D1041" s="132" t="s">
        <v>71</v>
      </c>
      <c r="E1041" s="132" t="s">
        <v>71</v>
      </c>
      <c r="F1041" s="169" t="s">
        <v>0</v>
      </c>
      <c r="G1041" s="181">
        <v>1</v>
      </c>
      <c r="H1041" s="94"/>
      <c r="I1041" s="954">
        <f>G1041*H1041</f>
        <v>0</v>
      </c>
    </row>
    <row r="1042" spans="1:9">
      <c r="C1042" s="163"/>
      <c r="D1042" s="176"/>
      <c r="E1042" s="176"/>
      <c r="F1042" s="31"/>
      <c r="G1042" s="183"/>
      <c r="H1042" s="164"/>
      <c r="I1042" s="970"/>
    </row>
    <row r="1043" spans="1:9" ht="60">
      <c r="A1043" s="65">
        <f>$A$1035</f>
        <v>4</v>
      </c>
      <c r="B1043" s="188" t="s">
        <v>8</v>
      </c>
      <c r="C1043" s="166" t="s">
        <v>36</v>
      </c>
      <c r="D1043" s="177"/>
      <c r="E1043" s="177"/>
      <c r="F1043" s="31"/>
      <c r="G1043" s="183"/>
      <c r="H1043" s="164"/>
      <c r="I1043" s="970"/>
    </row>
    <row r="1044" spans="1:9" ht="12">
      <c r="C1044" s="166" t="s">
        <v>37</v>
      </c>
      <c r="D1044" s="177"/>
      <c r="E1044" s="177"/>
      <c r="F1044" s="31"/>
      <c r="G1044" s="183"/>
      <c r="H1044" s="164"/>
      <c r="I1044" s="970"/>
    </row>
    <row r="1045" spans="1:9" ht="24">
      <c r="C1045" s="167" t="s">
        <v>38</v>
      </c>
      <c r="D1045" s="178"/>
      <c r="E1045" s="178"/>
      <c r="F1045" s="31"/>
      <c r="G1045" s="183"/>
      <c r="H1045" s="164"/>
      <c r="I1045" s="970"/>
    </row>
    <row r="1046" spans="1:9" ht="24">
      <c r="C1046" s="167" t="s">
        <v>39</v>
      </c>
      <c r="D1046" s="178"/>
      <c r="E1046" s="178"/>
      <c r="F1046" s="31"/>
      <c r="G1046" s="183"/>
      <c r="H1046" s="164"/>
      <c r="I1046" s="970"/>
    </row>
    <row r="1047" spans="1:9" ht="36">
      <c r="C1047" s="167" t="s">
        <v>40</v>
      </c>
      <c r="D1047" s="178"/>
      <c r="E1047" s="178"/>
      <c r="F1047" s="31"/>
      <c r="G1047" s="183"/>
      <c r="H1047" s="164"/>
      <c r="I1047" s="970"/>
    </row>
    <row r="1048" spans="1:9" ht="24">
      <c r="C1048" s="167" t="s">
        <v>41</v>
      </c>
      <c r="D1048" s="178"/>
      <c r="E1048" s="178"/>
      <c r="F1048" s="31"/>
      <c r="G1048" s="183"/>
      <c r="H1048" s="164"/>
      <c r="I1048" s="970"/>
    </row>
    <row r="1049" spans="1:9" ht="36">
      <c r="C1049" s="167" t="s">
        <v>42</v>
      </c>
      <c r="D1049" s="178"/>
      <c r="E1049" s="178"/>
      <c r="F1049" s="31"/>
      <c r="G1049" s="183"/>
      <c r="H1049" s="164"/>
      <c r="I1049" s="970"/>
    </row>
    <row r="1050" spans="1:9" ht="24">
      <c r="C1050" s="168" t="s">
        <v>43</v>
      </c>
      <c r="D1050" s="132" t="s">
        <v>71</v>
      </c>
      <c r="E1050" s="132" t="s">
        <v>71</v>
      </c>
      <c r="F1050" s="169" t="s">
        <v>0</v>
      </c>
      <c r="G1050" s="181">
        <v>1</v>
      </c>
      <c r="H1050" s="94"/>
      <c r="I1050" s="954">
        <f>G1050*H1050</f>
        <v>0</v>
      </c>
    </row>
    <row r="1051" spans="1:9" ht="12">
      <c r="C1051" s="28"/>
      <c r="D1051" s="21"/>
      <c r="E1051" s="21"/>
      <c r="F1051" s="29"/>
      <c r="G1051" s="30"/>
      <c r="H1051" s="13"/>
      <c r="I1051" s="940"/>
    </row>
    <row r="1052" spans="1:9" ht="14">
      <c r="A1052" s="58">
        <f>A1035</f>
        <v>4</v>
      </c>
      <c r="B1052" s="67"/>
      <c r="C1052" s="32" t="s">
        <v>44</v>
      </c>
      <c r="D1052" s="57"/>
      <c r="E1052" s="57"/>
      <c r="F1052" s="57"/>
      <c r="G1052" s="189"/>
      <c r="H1052" s="212"/>
      <c r="I1052" s="965">
        <f>SUM(I1036:I1051)</f>
        <v>0</v>
      </c>
    </row>
    <row r="1054" spans="1:9" ht="45">
      <c r="A1054" s="390"/>
      <c r="B1054" s="390"/>
      <c r="C1054" s="391" t="s">
        <v>206</v>
      </c>
      <c r="D1054" s="392"/>
      <c r="E1054" s="392"/>
      <c r="F1054" s="393"/>
      <c r="G1054" s="394"/>
      <c r="H1054" s="395"/>
      <c r="I1054" s="971">
        <f>SUM(I999,I1023,I1033,I1052)</f>
        <v>0</v>
      </c>
    </row>
    <row r="1056" spans="1:9" ht="13">
      <c r="A1056" s="231"/>
      <c r="B1056" s="232"/>
      <c r="C1056" s="233" t="s">
        <v>207</v>
      </c>
      <c r="D1056" s="245"/>
      <c r="E1056" s="245"/>
      <c r="F1056" s="234"/>
      <c r="G1056" s="235"/>
      <c r="H1056" s="236"/>
      <c r="I1056" s="933"/>
    </row>
    <row r="1058" spans="1:9" ht="14">
      <c r="A1058" s="48">
        <v>1</v>
      </c>
      <c r="B1058" s="50"/>
      <c r="C1058" s="39" t="s">
        <v>29</v>
      </c>
      <c r="D1058" s="51"/>
      <c r="E1058" s="51"/>
      <c r="F1058" s="51"/>
      <c r="G1058" s="40"/>
      <c r="H1058" s="41"/>
      <c r="I1058" s="935"/>
    </row>
    <row r="1060" spans="1:9" ht="24">
      <c r="A1060" s="256">
        <f>$A$1058</f>
        <v>1</v>
      </c>
      <c r="B1060" s="285" t="s">
        <v>5</v>
      </c>
      <c r="C1060" s="728" t="s">
        <v>174</v>
      </c>
      <c r="D1060" s="713"/>
      <c r="E1060" s="713"/>
      <c r="F1060" s="762"/>
      <c r="G1060" s="763"/>
      <c r="H1060" s="764"/>
      <c r="I1060" s="977"/>
    </row>
    <row r="1061" spans="1:9" ht="12">
      <c r="A1061" s="256"/>
      <c r="B1061" s="285"/>
      <c r="C1061" s="728" t="s">
        <v>65</v>
      </c>
      <c r="D1061" s="713"/>
      <c r="E1061" s="713"/>
      <c r="F1061" s="762"/>
      <c r="G1061" s="763"/>
      <c r="H1061" s="764"/>
      <c r="I1061" s="977"/>
    </row>
    <row r="1062" spans="1:9" ht="12">
      <c r="A1062" s="249"/>
      <c r="B1062" s="288"/>
      <c r="C1062" s="723" t="s">
        <v>208</v>
      </c>
      <c r="D1062" s="765"/>
      <c r="E1062" s="765"/>
      <c r="F1062" s="762"/>
      <c r="G1062" s="763"/>
      <c r="H1062" s="764"/>
      <c r="I1062" s="977"/>
    </row>
    <row r="1063" spans="1:9" ht="12">
      <c r="A1063" s="249"/>
      <c r="B1063" s="288"/>
      <c r="C1063" s="723" t="s">
        <v>184</v>
      </c>
      <c r="D1063" s="765"/>
      <c r="E1063" s="765"/>
      <c r="F1063" s="762"/>
      <c r="G1063" s="763"/>
      <c r="H1063" s="764"/>
      <c r="I1063" s="977"/>
    </row>
    <row r="1064" spans="1:9" ht="12">
      <c r="A1064" s="249"/>
      <c r="B1064" s="288"/>
      <c r="C1064" s="723" t="s">
        <v>185</v>
      </c>
      <c r="D1064" s="765"/>
      <c r="E1064" s="765"/>
      <c r="F1064" s="762"/>
      <c r="G1064" s="763"/>
      <c r="H1064" s="764"/>
      <c r="I1064" s="977"/>
    </row>
    <row r="1065" spans="1:9" ht="12">
      <c r="A1065" s="249"/>
      <c r="B1065" s="288"/>
      <c r="C1065" s="723" t="s">
        <v>152</v>
      </c>
      <c r="D1065" s="765"/>
      <c r="E1065" s="765"/>
      <c r="F1065" s="762"/>
      <c r="G1065" s="763"/>
      <c r="H1065" s="764"/>
      <c r="I1065" s="977"/>
    </row>
    <row r="1066" spans="1:9" ht="48">
      <c r="A1066" s="249"/>
      <c r="B1066" s="288"/>
      <c r="C1066" s="724" t="s">
        <v>80</v>
      </c>
      <c r="D1066" s="725"/>
      <c r="E1066" s="725"/>
      <c r="F1066" s="762"/>
      <c r="G1066" s="763"/>
      <c r="H1066" s="764"/>
      <c r="I1066" s="977"/>
    </row>
    <row r="1067" spans="1:9" ht="24">
      <c r="A1067" s="249"/>
      <c r="B1067" s="288"/>
      <c r="C1067" s="724" t="s">
        <v>81</v>
      </c>
      <c r="D1067" s="725"/>
      <c r="E1067" s="725"/>
      <c r="F1067" s="762"/>
      <c r="G1067" s="763"/>
      <c r="H1067" s="764"/>
      <c r="I1067" s="977"/>
    </row>
    <row r="1068" spans="1:9" ht="12">
      <c r="A1068" s="249"/>
      <c r="B1068" s="288"/>
      <c r="C1068" s="726" t="s">
        <v>69</v>
      </c>
      <c r="D1068" s="727"/>
      <c r="E1068" s="727"/>
      <c r="F1068" s="762"/>
      <c r="G1068" s="763"/>
      <c r="H1068" s="764"/>
      <c r="I1068" s="977"/>
    </row>
    <row r="1069" spans="1:9" ht="72">
      <c r="A1069" s="249"/>
      <c r="B1069" s="288"/>
      <c r="C1069" s="728" t="s">
        <v>52</v>
      </c>
      <c r="D1069" s="713"/>
      <c r="E1069" s="713"/>
      <c r="F1069" s="762"/>
      <c r="G1069" s="763"/>
      <c r="H1069" s="764"/>
      <c r="I1069" s="977"/>
    </row>
    <row r="1070" spans="1:9" ht="60">
      <c r="A1070" s="249"/>
      <c r="B1070" s="288"/>
      <c r="C1070" s="728" t="s">
        <v>126</v>
      </c>
      <c r="D1070" s="713"/>
      <c r="E1070" s="713"/>
      <c r="F1070" s="762"/>
      <c r="G1070" s="763"/>
      <c r="H1070" s="764"/>
      <c r="I1070" s="977"/>
    </row>
    <row r="1071" spans="1:9" ht="36">
      <c r="A1071" s="249"/>
      <c r="B1071" s="288"/>
      <c r="C1071" s="729" t="s">
        <v>332</v>
      </c>
      <c r="D1071" s="730"/>
      <c r="E1071" s="730"/>
      <c r="F1071" s="731" t="s">
        <v>0</v>
      </c>
      <c r="G1071" s="732">
        <v>1</v>
      </c>
      <c r="H1071" s="733"/>
      <c r="I1071" s="943">
        <f>G1071*H1071</f>
        <v>0</v>
      </c>
    </row>
    <row r="1072" spans="1:9" ht="12">
      <c r="A1072" s="249"/>
      <c r="B1072" s="288"/>
      <c r="C1072" s="120"/>
      <c r="D1072" s="125"/>
      <c r="E1072" s="125"/>
      <c r="F1072" s="286"/>
      <c r="G1072" s="292"/>
      <c r="H1072" s="293"/>
      <c r="I1072" s="978"/>
    </row>
    <row r="1073" spans="1:9" ht="96">
      <c r="A1073" s="256">
        <f>$A$1058</f>
        <v>1</v>
      </c>
      <c r="B1073" s="288" t="s">
        <v>6</v>
      </c>
      <c r="C1073" s="791" t="s">
        <v>146</v>
      </c>
      <c r="D1073" s="730"/>
      <c r="E1073" s="730"/>
      <c r="F1073" s="792" t="s">
        <v>0</v>
      </c>
      <c r="G1073" s="732">
        <v>4</v>
      </c>
      <c r="H1073" s="733"/>
      <c r="I1073" s="943">
        <f>G1073*H1073</f>
        <v>0</v>
      </c>
    </row>
    <row r="1074" spans="1:9" ht="12">
      <c r="A1074" s="256"/>
      <c r="B1074" s="288"/>
      <c r="C1074" s="120"/>
      <c r="D1074" s="125"/>
      <c r="E1074" s="125"/>
      <c r="F1074" s="286"/>
      <c r="G1074" s="292"/>
      <c r="H1074" s="293"/>
      <c r="I1074" s="978"/>
    </row>
    <row r="1075" spans="1:9" ht="96">
      <c r="A1075" s="256">
        <f>$A$1058</f>
        <v>1</v>
      </c>
      <c r="B1075" s="288" t="s">
        <v>7</v>
      </c>
      <c r="C1075" s="791" t="s">
        <v>177</v>
      </c>
      <c r="D1075" s="730"/>
      <c r="E1075" s="730"/>
      <c r="F1075" s="731" t="s">
        <v>0</v>
      </c>
      <c r="G1075" s="732">
        <v>2</v>
      </c>
      <c r="H1075" s="733"/>
      <c r="I1075" s="943">
        <f>G1075*H1075</f>
        <v>0</v>
      </c>
    </row>
    <row r="1076" spans="1:9" ht="12">
      <c r="A1076" s="256"/>
      <c r="B1076" s="288"/>
      <c r="C1076" s="120"/>
      <c r="D1076" s="125"/>
      <c r="E1076" s="125"/>
      <c r="F1076" s="286"/>
      <c r="G1076" s="292"/>
      <c r="H1076" s="293"/>
      <c r="I1076" s="978"/>
    </row>
    <row r="1077" spans="1:9" ht="372">
      <c r="A1077" s="256">
        <f>$A$1058</f>
        <v>1</v>
      </c>
      <c r="B1077" s="288" t="s">
        <v>8</v>
      </c>
      <c r="C1077" s="734" t="s">
        <v>928</v>
      </c>
      <c r="D1077" s="766"/>
      <c r="E1077" s="766"/>
      <c r="F1077" s="736"/>
      <c r="G1077" s="737"/>
      <c r="H1077" s="738"/>
      <c r="I1077" s="945"/>
    </row>
    <row r="1078" spans="1:9" ht="108">
      <c r="A1078" s="256"/>
      <c r="B1078" s="288"/>
      <c r="C1078" s="739" t="s">
        <v>929</v>
      </c>
      <c r="D1078" s="740"/>
      <c r="E1078" s="740"/>
      <c r="F1078" s="741" t="s">
        <v>0</v>
      </c>
      <c r="G1078" s="742">
        <v>6</v>
      </c>
      <c r="H1078" s="743"/>
      <c r="I1078" s="946">
        <f>G1078*H1078</f>
        <v>0</v>
      </c>
    </row>
    <row r="1079" spans="1:9" ht="12">
      <c r="A1079" s="256"/>
      <c r="B1079" s="288"/>
      <c r="C1079" s="99"/>
      <c r="D1079" s="130"/>
      <c r="E1079" s="130"/>
      <c r="F1079" s="146"/>
      <c r="G1079" s="104"/>
      <c r="H1079" s="101"/>
      <c r="I1079" s="947"/>
    </row>
    <row r="1080" spans="1:9" ht="306">
      <c r="A1080" s="256">
        <f>$A$1058</f>
        <v>1</v>
      </c>
      <c r="B1080" s="288" t="s">
        <v>9</v>
      </c>
      <c r="C1080" s="767" t="s">
        <v>931</v>
      </c>
      <c r="D1080" s="768"/>
      <c r="E1080" s="768"/>
      <c r="F1080" s="769"/>
      <c r="G1080" s="769"/>
      <c r="H1080" s="770"/>
      <c r="I1080" s="984"/>
    </row>
    <row r="1081" spans="1:9" ht="72">
      <c r="A1081" s="256"/>
      <c r="B1081" s="288"/>
      <c r="C1081" s="739" t="s">
        <v>930</v>
      </c>
      <c r="D1081" s="740"/>
      <c r="E1081" s="740"/>
      <c r="F1081" s="742" t="s">
        <v>0</v>
      </c>
      <c r="G1081" s="742">
        <v>4</v>
      </c>
      <c r="H1081" s="743"/>
      <c r="I1081" s="946">
        <f>G1081*H1081</f>
        <v>0</v>
      </c>
    </row>
    <row r="1082" spans="1:9" ht="12">
      <c r="A1082" s="256"/>
      <c r="B1082" s="288"/>
      <c r="C1082" s="296"/>
      <c r="D1082" s="297"/>
      <c r="E1082" s="297"/>
      <c r="F1082" s="104"/>
      <c r="G1082" s="104"/>
      <c r="H1082" s="101"/>
      <c r="I1082" s="947"/>
    </row>
    <row r="1083" spans="1:9" ht="34.5" customHeight="1">
      <c r="A1083" s="256">
        <f>$A$1058</f>
        <v>1</v>
      </c>
      <c r="B1083" s="288" t="s">
        <v>10</v>
      </c>
      <c r="C1083" s="102" t="s">
        <v>75</v>
      </c>
      <c r="D1083" s="132" t="s">
        <v>71</v>
      </c>
      <c r="E1083" s="132" t="s">
        <v>71</v>
      </c>
      <c r="F1083" s="108" t="s">
        <v>0</v>
      </c>
      <c r="G1083" s="109">
        <v>6</v>
      </c>
      <c r="H1083" s="110"/>
      <c r="I1083" s="948">
        <f>G1083*H1083</f>
        <v>0</v>
      </c>
    </row>
    <row r="1084" spans="1:9" ht="12">
      <c r="A1084" s="256"/>
      <c r="B1084" s="288"/>
      <c r="C1084" s="296"/>
      <c r="D1084" s="297"/>
      <c r="E1084" s="297"/>
      <c r="F1084" s="104"/>
      <c r="G1084" s="104"/>
      <c r="H1084" s="101"/>
      <c r="I1084" s="947"/>
    </row>
    <row r="1085" spans="1:9" ht="45.75" customHeight="1">
      <c r="A1085" s="256">
        <f>$A$1058</f>
        <v>1</v>
      </c>
      <c r="B1085" s="288" t="s">
        <v>20</v>
      </c>
      <c r="C1085" s="102" t="s">
        <v>153</v>
      </c>
      <c r="D1085" s="132" t="s">
        <v>71</v>
      </c>
      <c r="E1085" s="132" t="s">
        <v>71</v>
      </c>
      <c r="F1085" s="108" t="s">
        <v>0</v>
      </c>
      <c r="G1085" s="109">
        <v>4</v>
      </c>
      <c r="H1085" s="110"/>
      <c r="I1085" s="948">
        <f>G1085*H1085</f>
        <v>0</v>
      </c>
    </row>
    <row r="1086" spans="1:9" ht="12">
      <c r="A1086" s="256"/>
      <c r="B1086" s="288"/>
      <c r="C1086" s="296"/>
      <c r="D1086" s="297"/>
      <c r="E1086" s="297"/>
      <c r="F1086" s="104"/>
      <c r="G1086" s="104"/>
      <c r="H1086" s="101"/>
      <c r="I1086" s="947"/>
    </row>
    <row r="1087" spans="1:9" ht="361">
      <c r="A1087" s="256">
        <f>$A$1058</f>
        <v>1</v>
      </c>
      <c r="B1087" s="288" t="s">
        <v>21</v>
      </c>
      <c r="C1087" s="767" t="s">
        <v>337</v>
      </c>
      <c r="D1087" s="793"/>
      <c r="E1087" s="793"/>
      <c r="F1087" s="794"/>
      <c r="G1087" s="795"/>
      <c r="H1087" s="796"/>
      <c r="I1087" s="979"/>
    </row>
    <row r="1088" spans="1:9" ht="96">
      <c r="A1088" s="256"/>
      <c r="B1088" s="288"/>
      <c r="C1088" s="739" t="s">
        <v>338</v>
      </c>
      <c r="D1088" s="740"/>
      <c r="E1088" s="740"/>
      <c r="F1088" s="776" t="s">
        <v>0</v>
      </c>
      <c r="G1088" s="777">
        <v>1</v>
      </c>
      <c r="H1088" s="778"/>
      <c r="I1088" s="951">
        <f>G1088*H1088</f>
        <v>0</v>
      </c>
    </row>
    <row r="1089" spans="1:9" ht="12">
      <c r="A1089" s="256"/>
      <c r="B1089" s="288"/>
      <c r="C1089" s="296"/>
      <c r="D1089" s="297"/>
      <c r="E1089" s="297"/>
      <c r="F1089" s="104"/>
      <c r="G1089" s="104"/>
      <c r="H1089" s="101"/>
      <c r="I1089" s="947"/>
    </row>
    <row r="1090" spans="1:9" ht="46.5" customHeight="1">
      <c r="A1090" s="256">
        <f>$A$1058</f>
        <v>1</v>
      </c>
      <c r="B1090" s="288" t="s">
        <v>18</v>
      </c>
      <c r="C1090" s="121" t="s">
        <v>76</v>
      </c>
      <c r="D1090" s="133" t="s">
        <v>71</v>
      </c>
      <c r="E1090" s="133" t="s">
        <v>71</v>
      </c>
      <c r="F1090" s="122" t="s">
        <v>0</v>
      </c>
      <c r="G1090" s="123">
        <v>6</v>
      </c>
      <c r="H1090" s="124"/>
      <c r="I1090" s="952">
        <f>G1090*H1090</f>
        <v>0</v>
      </c>
    </row>
    <row r="1091" spans="1:9" ht="12">
      <c r="A1091" s="256"/>
      <c r="B1091" s="288"/>
      <c r="C1091" s="296"/>
      <c r="D1091" s="297"/>
      <c r="E1091" s="297"/>
      <c r="F1091" s="104"/>
      <c r="G1091" s="104"/>
      <c r="H1091" s="101"/>
      <c r="I1091" s="947"/>
    </row>
    <row r="1092" spans="1:9" ht="45" customHeight="1">
      <c r="A1092" s="256">
        <f>$A$1058</f>
        <v>1</v>
      </c>
      <c r="B1092" s="288" t="s">
        <v>23</v>
      </c>
      <c r="C1092" s="121" t="s">
        <v>154</v>
      </c>
      <c r="D1092" s="133" t="s">
        <v>71</v>
      </c>
      <c r="E1092" s="133" t="s">
        <v>71</v>
      </c>
      <c r="F1092" s="122" t="s">
        <v>0</v>
      </c>
      <c r="G1092" s="123">
        <v>4</v>
      </c>
      <c r="H1092" s="124"/>
      <c r="I1092" s="952">
        <f>G1092*H1092</f>
        <v>0</v>
      </c>
    </row>
    <row r="1093" spans="1:9" ht="12">
      <c r="A1093" s="256"/>
      <c r="B1093" s="288"/>
      <c r="C1093" s="296"/>
      <c r="D1093" s="297"/>
      <c r="E1093" s="297"/>
      <c r="F1093" s="104"/>
      <c r="G1093" s="104"/>
      <c r="H1093" s="101"/>
      <c r="I1093" s="947"/>
    </row>
    <row r="1094" spans="1:9" ht="34.5" customHeight="1">
      <c r="A1094" s="256">
        <f>$A$1058</f>
        <v>1</v>
      </c>
      <c r="B1094" s="288" t="s">
        <v>24</v>
      </c>
      <c r="C1094" s="779" t="s">
        <v>77</v>
      </c>
      <c r="D1094" s="780"/>
      <c r="E1094" s="780"/>
      <c r="F1094" s="781" t="s">
        <v>0</v>
      </c>
      <c r="G1094" s="782">
        <v>6</v>
      </c>
      <c r="H1094" s="783"/>
      <c r="I1094" s="953">
        <f>G1094*H1094</f>
        <v>0</v>
      </c>
    </row>
    <row r="1095" spans="1:9" ht="12">
      <c r="A1095" s="256"/>
      <c r="B1095" s="288"/>
      <c r="C1095" s="99"/>
      <c r="D1095" s="130"/>
      <c r="E1095" s="130"/>
      <c r="F1095" s="146"/>
      <c r="G1095" s="104"/>
      <c r="H1095" s="101"/>
      <c r="I1095" s="947"/>
    </row>
    <row r="1096" spans="1:9" ht="57" customHeight="1">
      <c r="A1096" s="256">
        <f>$A$1058</f>
        <v>1</v>
      </c>
      <c r="B1096" s="288" t="s">
        <v>129</v>
      </c>
      <c r="C1096" s="779" t="s">
        <v>155</v>
      </c>
      <c r="D1096" s="780"/>
      <c r="E1096" s="780"/>
      <c r="F1096" s="781" t="s">
        <v>0</v>
      </c>
      <c r="G1096" s="782">
        <v>4</v>
      </c>
      <c r="H1096" s="783"/>
      <c r="I1096" s="953">
        <f>G1096*H1096</f>
        <v>0</v>
      </c>
    </row>
    <row r="1097" spans="1:9" ht="12">
      <c r="A1097" s="256"/>
      <c r="B1097" s="288"/>
      <c r="C1097" s="335"/>
      <c r="D1097" s="309"/>
      <c r="E1097" s="309"/>
      <c r="F1097" s="336"/>
      <c r="G1097" s="337"/>
      <c r="H1097" s="338"/>
      <c r="I1097" s="985"/>
    </row>
    <row r="1098" spans="1:9" ht="57" customHeight="1">
      <c r="A1098" s="256">
        <f>$A$1058</f>
        <v>1</v>
      </c>
      <c r="B1098" s="288" t="s">
        <v>130</v>
      </c>
      <c r="C1098" s="121" t="s">
        <v>78</v>
      </c>
      <c r="D1098" s="133" t="s">
        <v>71</v>
      </c>
      <c r="E1098" s="133" t="s">
        <v>71</v>
      </c>
      <c r="F1098" s="122" t="s">
        <v>0</v>
      </c>
      <c r="G1098" s="123">
        <v>1</v>
      </c>
      <c r="H1098" s="124"/>
      <c r="I1098" s="952">
        <f>G1098*H1098</f>
        <v>0</v>
      </c>
    </row>
    <row r="1099" spans="1:9" ht="12">
      <c r="A1099" s="249"/>
      <c r="B1099" s="288"/>
      <c r="C1099" s="120"/>
      <c r="D1099" s="125"/>
      <c r="E1099" s="125"/>
      <c r="F1099" s="286"/>
      <c r="G1099" s="292"/>
      <c r="H1099" s="293"/>
      <c r="I1099" s="978"/>
    </row>
    <row r="1100" spans="1:9" ht="24">
      <c r="A1100" s="256">
        <f>$A$1058</f>
        <v>1</v>
      </c>
      <c r="B1100" s="257" t="s">
        <v>131</v>
      </c>
      <c r="C1100" s="295" t="s">
        <v>148</v>
      </c>
      <c r="D1100" s="133" t="s">
        <v>71</v>
      </c>
      <c r="E1100" s="133" t="s">
        <v>71</v>
      </c>
      <c r="F1100" s="143" t="s">
        <v>22</v>
      </c>
      <c r="G1100" s="228">
        <v>95</v>
      </c>
      <c r="H1100" s="323"/>
      <c r="I1100" s="939">
        <f>G1100*H1100</f>
        <v>0</v>
      </c>
    </row>
    <row r="1101" spans="1:9" ht="12">
      <c r="A1101" s="249"/>
      <c r="B1101" s="257"/>
      <c r="C1101" s="99"/>
      <c r="D1101" s="130"/>
      <c r="E1101" s="130"/>
      <c r="F1101" s="146"/>
      <c r="G1101" s="104"/>
      <c r="H1101" s="304"/>
      <c r="I1101" s="980"/>
    </row>
    <row r="1102" spans="1:9" ht="58.5" customHeight="1">
      <c r="A1102" s="256">
        <f>$A$1058</f>
        <v>1</v>
      </c>
      <c r="B1102" s="285" t="s">
        <v>133</v>
      </c>
      <c r="C1102" s="121" t="s">
        <v>82</v>
      </c>
      <c r="D1102" s="133" t="s">
        <v>71</v>
      </c>
      <c r="E1102" s="133" t="s">
        <v>71</v>
      </c>
      <c r="F1102" s="143" t="s">
        <v>22</v>
      </c>
      <c r="G1102" s="114">
        <v>360</v>
      </c>
      <c r="H1102" s="229"/>
      <c r="I1102" s="939">
        <f>G1102*H1102</f>
        <v>0</v>
      </c>
    </row>
    <row r="1103" spans="1:9" ht="12">
      <c r="A1103" s="256"/>
      <c r="B1103" s="285"/>
      <c r="C1103" s="112"/>
      <c r="D1103" s="130"/>
      <c r="E1103" s="130"/>
      <c r="F1103" s="146"/>
      <c r="G1103" s="292"/>
      <c r="H1103" s="293"/>
      <c r="I1103" s="978"/>
    </row>
    <row r="1104" spans="1:9" ht="12">
      <c r="A1104" s="256">
        <f>$A$1058</f>
        <v>1</v>
      </c>
      <c r="B1104" s="285" t="s">
        <v>149</v>
      </c>
      <c r="C1104" s="302" t="s">
        <v>25</v>
      </c>
      <c r="D1104" s="133" t="s">
        <v>71</v>
      </c>
      <c r="E1104" s="133" t="s">
        <v>71</v>
      </c>
      <c r="F1104" s="143" t="s">
        <v>22</v>
      </c>
      <c r="G1104" s="114">
        <f>SUM(G1100:G1102)</f>
        <v>455</v>
      </c>
      <c r="H1104" s="229"/>
      <c r="I1104" s="939">
        <f>G1104*H1104</f>
        <v>0</v>
      </c>
    </row>
    <row r="1105" spans="1:9" ht="12">
      <c r="A1105" s="256"/>
      <c r="B1105" s="285"/>
      <c r="C1105" s="99"/>
      <c r="D1105" s="130"/>
      <c r="E1105" s="130"/>
      <c r="F1105" s="146"/>
      <c r="G1105" s="303"/>
      <c r="H1105" s="294"/>
      <c r="I1105" s="978"/>
    </row>
    <row r="1106" spans="1:9" ht="46.5" customHeight="1">
      <c r="A1106" s="256">
        <f>$A$1058</f>
        <v>1</v>
      </c>
      <c r="B1106" s="285" t="s">
        <v>156</v>
      </c>
      <c r="C1106" s="112" t="s">
        <v>179</v>
      </c>
      <c r="D1106" s="130"/>
      <c r="E1106" s="130"/>
      <c r="F1106" s="146"/>
      <c r="G1106" s="100"/>
      <c r="H1106" s="304"/>
      <c r="I1106" s="980"/>
    </row>
    <row r="1107" spans="1:9" ht="24">
      <c r="A1107" s="256"/>
      <c r="B1107" s="285"/>
      <c r="C1107" s="112" t="s">
        <v>49</v>
      </c>
      <c r="D1107" s="130"/>
      <c r="E1107" s="130"/>
      <c r="F1107" s="146"/>
      <c r="G1107" s="100"/>
      <c r="H1107" s="304"/>
      <c r="I1107" s="980"/>
    </row>
    <row r="1108" spans="1:9" ht="12">
      <c r="A1108" s="256"/>
      <c r="B1108" s="285"/>
      <c r="C1108" s="112" t="s">
        <v>27</v>
      </c>
      <c r="D1108" s="130"/>
      <c r="E1108" s="130"/>
      <c r="F1108" s="146"/>
      <c r="G1108" s="100"/>
      <c r="H1108" s="304"/>
      <c r="I1108" s="980"/>
    </row>
    <row r="1109" spans="1:9" ht="24">
      <c r="A1109" s="256"/>
      <c r="B1109" s="285"/>
      <c r="C1109" s="112" t="s">
        <v>48</v>
      </c>
      <c r="D1109" s="130"/>
      <c r="E1109" s="130"/>
      <c r="F1109" s="146"/>
      <c r="G1109" s="100"/>
      <c r="H1109" s="304"/>
      <c r="I1109" s="980"/>
    </row>
    <row r="1110" spans="1:9" ht="24">
      <c r="A1110" s="256"/>
      <c r="B1110" s="285"/>
      <c r="C1110" s="112" t="s">
        <v>28</v>
      </c>
      <c r="D1110" s="130"/>
      <c r="E1110" s="130"/>
      <c r="F1110" s="146"/>
      <c r="G1110" s="100"/>
      <c r="H1110" s="304"/>
      <c r="I1110" s="980"/>
    </row>
    <row r="1111" spans="1:9" ht="24">
      <c r="A1111" s="256"/>
      <c r="B1111" s="285"/>
      <c r="C1111" s="112" t="s">
        <v>79</v>
      </c>
      <c r="D1111" s="130"/>
      <c r="E1111" s="130"/>
      <c r="F1111" s="146"/>
      <c r="G1111" s="100"/>
      <c r="H1111" s="304"/>
      <c r="I1111" s="980"/>
    </row>
    <row r="1112" spans="1:9" ht="12" customHeight="1">
      <c r="A1112" s="256"/>
      <c r="B1112" s="285"/>
      <c r="C1112" s="112" t="s">
        <v>53</v>
      </c>
      <c r="D1112" s="130"/>
      <c r="E1112" s="130"/>
      <c r="F1112" s="146"/>
      <c r="G1112" s="100"/>
      <c r="H1112" s="304"/>
      <c r="I1112" s="980"/>
    </row>
    <row r="1113" spans="1:9" ht="24">
      <c r="A1113" s="256"/>
      <c r="B1113" s="285"/>
      <c r="C1113" s="295" t="s">
        <v>335</v>
      </c>
      <c r="D1113" s="133" t="s">
        <v>71</v>
      </c>
      <c r="E1113" s="133" t="s">
        <v>71</v>
      </c>
      <c r="F1113" s="143" t="s">
        <v>0</v>
      </c>
      <c r="G1113" s="228">
        <v>1</v>
      </c>
      <c r="H1113" s="229"/>
      <c r="I1113" s="939">
        <f>G1113*H1113</f>
        <v>0</v>
      </c>
    </row>
    <row r="1114" spans="1:9" ht="12">
      <c r="A1114" s="305"/>
      <c r="B1114" s="306"/>
      <c r="C1114" s="99"/>
      <c r="D1114" s="130"/>
      <c r="E1114" s="130"/>
      <c r="F1114" s="146"/>
      <c r="G1114" s="100"/>
      <c r="H1114" s="304"/>
      <c r="I1114" s="980"/>
    </row>
    <row r="1115" spans="1:9" ht="79.5" customHeight="1">
      <c r="A1115" s="256">
        <f>$A$1058</f>
        <v>1</v>
      </c>
      <c r="B1115" s="285" t="s">
        <v>157</v>
      </c>
      <c r="C1115" s="112" t="s">
        <v>180</v>
      </c>
      <c r="D1115" s="130"/>
      <c r="E1115" s="130"/>
      <c r="F1115" s="146"/>
      <c r="G1115" s="100"/>
      <c r="H1115" s="304"/>
      <c r="I1115" s="980"/>
    </row>
    <row r="1116" spans="1:9" ht="12">
      <c r="A1116" s="305"/>
      <c r="B1116" s="306"/>
      <c r="C1116" s="99" t="s">
        <v>26</v>
      </c>
      <c r="D1116" s="130"/>
      <c r="E1116" s="130"/>
      <c r="F1116" s="146"/>
      <c r="G1116" s="100"/>
      <c r="H1116" s="304"/>
      <c r="I1116" s="980"/>
    </row>
    <row r="1117" spans="1:9" ht="24">
      <c r="A1117" s="307"/>
      <c r="B1117" s="308"/>
      <c r="C1117" s="99" t="s">
        <v>49</v>
      </c>
      <c r="D1117" s="130"/>
      <c r="E1117" s="130"/>
      <c r="F1117" s="146"/>
      <c r="G1117" s="100"/>
      <c r="H1117" s="304"/>
      <c r="I1117" s="980"/>
    </row>
    <row r="1118" spans="1:9" ht="12">
      <c r="A1118" s="307"/>
      <c r="B1118" s="308"/>
      <c r="C1118" s="99" t="s">
        <v>27</v>
      </c>
      <c r="D1118" s="130"/>
      <c r="E1118" s="130"/>
      <c r="F1118" s="146"/>
      <c r="G1118" s="100"/>
      <c r="H1118" s="304"/>
      <c r="I1118" s="980"/>
    </row>
    <row r="1119" spans="1:9" ht="24">
      <c r="A1119" s="307"/>
      <c r="B1119" s="308"/>
      <c r="C1119" s="99" t="s">
        <v>48</v>
      </c>
      <c r="D1119" s="130"/>
      <c r="E1119" s="130"/>
      <c r="F1119" s="146"/>
      <c r="G1119" s="100"/>
      <c r="H1119" s="304"/>
      <c r="I1119" s="980"/>
    </row>
    <row r="1120" spans="1:9" ht="24">
      <c r="A1120" s="305"/>
      <c r="B1120" s="306"/>
      <c r="C1120" s="99" t="s">
        <v>28</v>
      </c>
      <c r="D1120" s="130"/>
      <c r="E1120" s="130"/>
      <c r="F1120" s="146"/>
      <c r="G1120" s="100"/>
      <c r="H1120" s="304"/>
      <c r="I1120" s="980"/>
    </row>
    <row r="1121" spans="1:9" ht="24">
      <c r="A1121" s="305"/>
      <c r="B1121" s="306"/>
      <c r="C1121" s="99" t="s">
        <v>79</v>
      </c>
      <c r="D1121" s="130"/>
      <c r="E1121" s="130"/>
      <c r="F1121" s="146"/>
      <c r="G1121" s="100"/>
      <c r="H1121" s="304"/>
      <c r="I1121" s="980"/>
    </row>
    <row r="1122" spans="1:9" ht="12.75" customHeight="1">
      <c r="A1122" s="305"/>
      <c r="B1122" s="306"/>
      <c r="C1122" s="112" t="s">
        <v>53</v>
      </c>
      <c r="D1122" s="130"/>
      <c r="E1122" s="130"/>
      <c r="F1122" s="146"/>
      <c r="G1122" s="100"/>
      <c r="H1122" s="304"/>
      <c r="I1122" s="980"/>
    </row>
    <row r="1123" spans="1:9" ht="48">
      <c r="A1123" s="305"/>
      <c r="B1123" s="306"/>
      <c r="C1123" s="112" t="s">
        <v>45</v>
      </c>
      <c r="D1123" s="130"/>
      <c r="E1123" s="130"/>
      <c r="F1123" s="146"/>
      <c r="G1123" s="100"/>
      <c r="H1123" s="304"/>
      <c r="I1123" s="980"/>
    </row>
    <row r="1124" spans="1:9" ht="24">
      <c r="A1124" s="305"/>
      <c r="B1124" s="306"/>
      <c r="C1124" s="302" t="s">
        <v>334</v>
      </c>
      <c r="D1124" s="133" t="s">
        <v>71</v>
      </c>
      <c r="E1124" s="133" t="s">
        <v>71</v>
      </c>
      <c r="F1124" s="143" t="s">
        <v>0</v>
      </c>
      <c r="G1124" s="228">
        <v>1</v>
      </c>
      <c r="H1124" s="229"/>
      <c r="I1124" s="939">
        <f>G1124*H1124</f>
        <v>0</v>
      </c>
    </row>
    <row r="1125" spans="1:9" ht="12">
      <c r="A1125" s="305"/>
      <c r="B1125" s="306"/>
      <c r="C1125" s="99"/>
      <c r="D1125" s="130"/>
      <c r="E1125" s="130"/>
      <c r="F1125" s="146"/>
      <c r="G1125" s="303"/>
      <c r="H1125" s="304"/>
      <c r="I1125" s="980"/>
    </row>
    <row r="1126" spans="1:9" ht="24">
      <c r="A1126" s="256">
        <f>$A$1058</f>
        <v>1</v>
      </c>
      <c r="B1126" s="285" t="s">
        <v>158</v>
      </c>
      <c r="C1126" s="310" t="s">
        <v>132</v>
      </c>
      <c r="D1126" s="133" t="s">
        <v>71</v>
      </c>
      <c r="E1126" s="133" t="s">
        <v>71</v>
      </c>
      <c r="F1126" s="143" t="s">
        <v>0</v>
      </c>
      <c r="G1126" s="228">
        <v>1</v>
      </c>
      <c r="H1126" s="229"/>
      <c r="I1126" s="939">
        <f>G1126*H1126</f>
        <v>0</v>
      </c>
    </row>
    <row r="1127" spans="1:9" ht="12">
      <c r="A1127" s="256"/>
      <c r="B1127" s="285"/>
      <c r="C1127" s="311"/>
      <c r="D1127" s="130"/>
      <c r="E1127" s="130"/>
      <c r="F1127" s="146"/>
      <c r="G1127" s="292"/>
      <c r="H1127" s="293"/>
      <c r="I1127" s="978"/>
    </row>
    <row r="1128" spans="1:9" ht="60">
      <c r="A1128" s="256">
        <f>$A$1058</f>
        <v>1</v>
      </c>
      <c r="B1128" s="285" t="s">
        <v>181</v>
      </c>
      <c r="C1128" s="312" t="s">
        <v>336</v>
      </c>
      <c r="D1128" s="133" t="s">
        <v>71</v>
      </c>
      <c r="E1128" s="133" t="s">
        <v>71</v>
      </c>
      <c r="F1128" s="143" t="s">
        <v>0</v>
      </c>
      <c r="G1128" s="228">
        <v>1</v>
      </c>
      <c r="H1128" s="229"/>
      <c r="I1128" s="939">
        <f>G1128*H1128</f>
        <v>0</v>
      </c>
    </row>
    <row r="1129" spans="1:9" ht="12">
      <c r="A1129" s="307"/>
      <c r="B1129" s="308"/>
      <c r="C1129" s="324"/>
      <c r="D1129" s="325"/>
      <c r="E1129" s="325"/>
      <c r="F1129" s="326"/>
      <c r="G1129" s="327"/>
      <c r="H1129" s="328"/>
      <c r="I1129" s="983"/>
    </row>
    <row r="1130" spans="1:9" ht="28">
      <c r="A1130" s="48">
        <f>A1058</f>
        <v>1</v>
      </c>
      <c r="B1130" s="270"/>
      <c r="C1130" s="50" t="s">
        <v>30</v>
      </c>
      <c r="D1130" s="51"/>
      <c r="E1130" s="51"/>
      <c r="F1130" s="51"/>
      <c r="G1130" s="40"/>
      <c r="H1130" s="52"/>
      <c r="I1130" s="935">
        <f>SUM(I1059:I1129)</f>
        <v>0</v>
      </c>
    </row>
    <row r="1132" spans="1:9" ht="13">
      <c r="A1132" s="58">
        <v>2</v>
      </c>
      <c r="B1132" s="270"/>
      <c r="C1132" s="341" t="s">
        <v>83</v>
      </c>
      <c r="D1132" s="342"/>
      <c r="E1132" s="342"/>
      <c r="F1132" s="340"/>
      <c r="G1132" s="343"/>
      <c r="H1132" s="344"/>
      <c r="I1132" s="991"/>
    </row>
    <row r="1133" spans="1:9">
      <c r="C1133" s="346"/>
      <c r="D1133" s="347"/>
      <c r="E1133" s="347"/>
      <c r="F1133" s="348"/>
      <c r="G1133" s="349"/>
      <c r="H1133" s="350"/>
      <c r="I1133" s="988"/>
    </row>
    <row r="1134" spans="1:9" ht="33.75" customHeight="1">
      <c r="A1134" s="65">
        <f>$A$1132</f>
        <v>2</v>
      </c>
      <c r="B1134" s="81" t="s">
        <v>5</v>
      </c>
      <c r="C1134" s="196" t="s">
        <v>84</v>
      </c>
      <c r="D1134" s="197"/>
      <c r="E1134" s="197"/>
      <c r="F1134" s="198"/>
      <c r="G1134" s="139"/>
      <c r="H1134" s="199"/>
      <c r="I1134" s="959"/>
    </row>
    <row r="1135" spans="1:9" ht="12">
      <c r="A1135" s="65"/>
      <c r="B1135" s="81"/>
      <c r="C1135" s="196" t="s">
        <v>85</v>
      </c>
      <c r="D1135" s="197"/>
      <c r="E1135" s="197"/>
      <c r="F1135" s="198"/>
      <c r="G1135" s="139"/>
      <c r="H1135" s="199"/>
      <c r="I1135" s="959"/>
    </row>
    <row r="1136" spans="1:9" ht="12">
      <c r="A1136" s="65"/>
      <c r="B1136" s="81"/>
      <c r="C1136" s="200" t="s">
        <v>86</v>
      </c>
      <c r="D1136" s="201"/>
      <c r="E1136" s="201"/>
      <c r="F1136" s="198"/>
      <c r="G1136" s="139"/>
      <c r="H1136" s="199"/>
      <c r="I1136" s="959"/>
    </row>
    <row r="1137" spans="1:9" ht="12">
      <c r="A1137" s="65"/>
      <c r="B1137" s="81"/>
      <c r="C1137" s="200" t="s">
        <v>87</v>
      </c>
      <c r="D1137" s="128"/>
      <c r="E1137" s="128"/>
      <c r="F1137" s="198"/>
      <c r="G1137" s="139"/>
      <c r="H1137" s="199"/>
      <c r="I1137" s="959"/>
    </row>
    <row r="1138" spans="1:9" ht="12">
      <c r="A1138" s="65"/>
      <c r="B1138" s="81"/>
      <c r="C1138" s="200" t="s">
        <v>88</v>
      </c>
      <c r="D1138" s="128"/>
      <c r="E1138" s="128"/>
      <c r="F1138" s="198"/>
      <c r="G1138" s="139"/>
      <c r="H1138" s="199"/>
      <c r="I1138" s="959"/>
    </row>
    <row r="1139" spans="1:9" ht="24">
      <c r="A1139" s="65"/>
      <c r="B1139" s="81"/>
      <c r="C1139" s="200" t="s">
        <v>89</v>
      </c>
      <c r="D1139" s="202"/>
      <c r="E1139" s="202"/>
      <c r="F1139" s="198"/>
      <c r="G1139" s="139"/>
      <c r="H1139" s="199"/>
      <c r="I1139" s="959"/>
    </row>
    <row r="1140" spans="1:9" ht="36">
      <c r="A1140" s="65"/>
      <c r="B1140" s="81"/>
      <c r="C1140" s="203" t="s">
        <v>90</v>
      </c>
      <c r="D1140" s="202"/>
      <c r="E1140" s="202"/>
      <c r="F1140" s="198"/>
      <c r="G1140" s="139"/>
      <c r="H1140" s="199"/>
      <c r="I1140" s="959"/>
    </row>
    <row r="1141" spans="1:9" ht="24">
      <c r="A1141" s="65"/>
      <c r="B1141" s="81"/>
      <c r="C1141" s="200" t="s">
        <v>91</v>
      </c>
      <c r="D1141" s="202"/>
      <c r="E1141" s="202"/>
      <c r="F1141" s="198"/>
      <c r="G1141" s="204"/>
      <c r="H1141" s="205"/>
      <c r="I1141" s="960"/>
    </row>
    <row r="1142" spans="1:9" ht="24" customHeight="1">
      <c r="A1142" s="65"/>
      <c r="B1142" s="81"/>
      <c r="C1142" s="203" t="s">
        <v>92</v>
      </c>
      <c r="D1142" s="202"/>
      <c r="E1142" s="202"/>
      <c r="F1142" s="198"/>
      <c r="G1142" s="204"/>
      <c r="H1142" s="205"/>
      <c r="I1142" s="960"/>
    </row>
    <row r="1143" spans="1:9" ht="12">
      <c r="A1143" s="65"/>
      <c r="B1143" s="81"/>
      <c r="C1143" s="203" t="s">
        <v>93</v>
      </c>
      <c r="D1143" s="202"/>
      <c r="E1143" s="202"/>
      <c r="F1143" s="198"/>
      <c r="G1143" s="204"/>
      <c r="H1143" s="205"/>
      <c r="I1143" s="960"/>
    </row>
    <row r="1144" spans="1:9" ht="12">
      <c r="A1144" s="65"/>
      <c r="B1144" s="81"/>
      <c r="C1144" s="200" t="s">
        <v>94</v>
      </c>
      <c r="D1144" s="202"/>
      <c r="E1144" s="202"/>
      <c r="F1144" s="198"/>
      <c r="G1144" s="204"/>
      <c r="H1144" s="205"/>
      <c r="I1144" s="960"/>
    </row>
    <row r="1145" spans="1:9" ht="12">
      <c r="A1145" s="65"/>
      <c r="B1145" s="81"/>
      <c r="C1145" s="200" t="s">
        <v>95</v>
      </c>
      <c r="D1145" s="202"/>
      <c r="E1145" s="202"/>
      <c r="F1145" s="198"/>
      <c r="G1145" s="204"/>
      <c r="H1145" s="205"/>
      <c r="I1145" s="960"/>
    </row>
    <row r="1146" spans="1:9" ht="24">
      <c r="A1146" s="65"/>
      <c r="B1146" s="81"/>
      <c r="C1146" s="200" t="s">
        <v>96</v>
      </c>
      <c r="D1146" s="202"/>
      <c r="E1146" s="202"/>
      <c r="F1146" s="198"/>
      <c r="G1146" s="204"/>
      <c r="H1146" s="205"/>
      <c r="I1146" s="960"/>
    </row>
    <row r="1147" spans="1:9" ht="24">
      <c r="A1147" s="65"/>
      <c r="B1147" s="81"/>
      <c r="C1147" s="196" t="s">
        <v>97</v>
      </c>
      <c r="D1147" s="202"/>
      <c r="E1147" s="202"/>
      <c r="F1147" s="198"/>
      <c r="G1147" s="204"/>
      <c r="H1147" s="205"/>
      <c r="I1147" s="960"/>
    </row>
    <row r="1148" spans="1:9" ht="12">
      <c r="A1148" s="65"/>
      <c r="B1148" s="81"/>
      <c r="C1148" s="206" t="s">
        <v>98</v>
      </c>
      <c r="D1148" s="401" t="s">
        <v>71</v>
      </c>
      <c r="E1148" s="401" t="s">
        <v>71</v>
      </c>
      <c r="F1148" s="207" t="s">
        <v>22</v>
      </c>
      <c r="G1148" s="208">
        <v>20</v>
      </c>
      <c r="H1148" s="209"/>
      <c r="I1148" s="961">
        <f>G1148*H1148</f>
        <v>0</v>
      </c>
    </row>
    <row r="1149" spans="1:9" ht="12">
      <c r="A1149" s="65"/>
      <c r="B1149" s="81"/>
      <c r="C1149" s="196"/>
      <c r="D1149" s="202"/>
      <c r="E1149" s="202"/>
      <c r="F1149" s="198"/>
      <c r="G1149" s="204"/>
      <c r="H1149" s="205"/>
      <c r="I1149" s="960"/>
    </row>
    <row r="1150" spans="1:9" ht="48">
      <c r="A1150" s="65">
        <f>$A$1132</f>
        <v>2</v>
      </c>
      <c r="B1150" s="81" t="s">
        <v>6</v>
      </c>
      <c r="C1150" s="206" t="s">
        <v>99</v>
      </c>
      <c r="D1150" s="401" t="s">
        <v>71</v>
      </c>
      <c r="E1150" s="401" t="s">
        <v>71</v>
      </c>
      <c r="F1150" s="207" t="s">
        <v>22</v>
      </c>
      <c r="G1150" s="208">
        <v>40</v>
      </c>
      <c r="H1150" s="209"/>
      <c r="I1150" s="961">
        <f>G1150*H1150</f>
        <v>0</v>
      </c>
    </row>
    <row r="1151" spans="1:9" ht="12">
      <c r="A1151" s="65"/>
      <c r="B1151" s="81"/>
      <c r="C1151" s="196"/>
      <c r="D1151" s="202"/>
      <c r="E1151" s="202"/>
      <c r="F1151" s="198"/>
      <c r="G1151" s="204"/>
      <c r="H1151" s="205"/>
      <c r="I1151" s="960"/>
    </row>
    <row r="1152" spans="1:9" ht="24">
      <c r="A1152" s="65">
        <f>$A$1132</f>
        <v>2</v>
      </c>
      <c r="B1152" s="81" t="s">
        <v>7</v>
      </c>
      <c r="C1152" s="206" t="s">
        <v>100</v>
      </c>
      <c r="D1152" s="401" t="s">
        <v>71</v>
      </c>
      <c r="E1152" s="401" t="s">
        <v>71</v>
      </c>
      <c r="F1152" s="207" t="s">
        <v>22</v>
      </c>
      <c r="G1152" s="208">
        <v>20</v>
      </c>
      <c r="H1152" s="209"/>
      <c r="I1152" s="961">
        <f>G1152*H1152</f>
        <v>0</v>
      </c>
    </row>
    <row r="1153" spans="1:9" ht="12">
      <c r="A1153" s="65"/>
      <c r="B1153" s="81"/>
      <c r="C1153" s="156"/>
      <c r="D1153" s="352"/>
      <c r="E1153" s="352"/>
      <c r="F1153" s="353"/>
      <c r="G1153" s="354"/>
      <c r="H1153" s="69"/>
      <c r="I1153" s="960"/>
    </row>
    <row r="1154" spans="1:9" ht="26">
      <c r="A1154" s="58">
        <f>A1132</f>
        <v>2</v>
      </c>
      <c r="B1154" s="355"/>
      <c r="C1154" s="356" t="s">
        <v>101</v>
      </c>
      <c r="D1154" s="357"/>
      <c r="E1154" s="357"/>
      <c r="F1154" s="340"/>
      <c r="G1154" s="343"/>
      <c r="H1154" s="358"/>
      <c r="I1154" s="956">
        <f>SUM(I1133:I1153)</f>
        <v>0</v>
      </c>
    </row>
    <row r="1156" spans="1:9" ht="28">
      <c r="A1156" s="58">
        <v>3</v>
      </c>
      <c r="B1156" s="32"/>
      <c r="C1156" s="60" t="s">
        <v>54</v>
      </c>
      <c r="D1156" s="57"/>
      <c r="E1156" s="57"/>
      <c r="F1156" s="57"/>
      <c r="G1156" s="189"/>
      <c r="H1156" s="59"/>
      <c r="I1156" s="956"/>
    </row>
    <row r="1158" spans="1:9" ht="60">
      <c r="A1158" s="65">
        <f>$A$1156</f>
        <v>3</v>
      </c>
      <c r="B1158" s="188" t="s">
        <v>5</v>
      </c>
      <c r="C1158" s="160" t="s">
        <v>55</v>
      </c>
      <c r="D1158" s="132" t="s">
        <v>71</v>
      </c>
      <c r="E1158" s="132" t="s">
        <v>71</v>
      </c>
      <c r="F1158" s="137" t="s">
        <v>0</v>
      </c>
      <c r="G1158" s="138">
        <v>1</v>
      </c>
      <c r="H1158" s="187"/>
      <c r="I1158" s="962">
        <f>G1158*H1158</f>
        <v>0</v>
      </c>
    </row>
    <row r="1159" spans="1:9" ht="12">
      <c r="A1159" s="68"/>
      <c r="B1159" s="190"/>
      <c r="C1159" s="92"/>
      <c r="D1159" s="248"/>
      <c r="E1159" s="248"/>
      <c r="F1159" s="152"/>
      <c r="G1159" s="153"/>
      <c r="H1159" s="154"/>
      <c r="I1159" s="963"/>
    </row>
    <row r="1160" spans="1:9" ht="24">
      <c r="A1160" s="65">
        <f>$A$1156</f>
        <v>3</v>
      </c>
      <c r="B1160" s="188" t="s">
        <v>6</v>
      </c>
      <c r="C1160" s="155" t="s">
        <v>56</v>
      </c>
      <c r="D1160" s="132" t="s">
        <v>71</v>
      </c>
      <c r="E1160" s="132" t="s">
        <v>71</v>
      </c>
      <c r="F1160" s="137" t="s">
        <v>0</v>
      </c>
      <c r="G1160" s="138">
        <v>1</v>
      </c>
      <c r="H1160" s="151"/>
      <c r="I1160" s="964">
        <f>G1160*H1160</f>
        <v>0</v>
      </c>
    </row>
    <row r="1161" spans="1:9" ht="12">
      <c r="A1161" s="65"/>
      <c r="B1161" s="188"/>
      <c r="C1161" s="156"/>
      <c r="D1161" s="248"/>
      <c r="E1161" s="248"/>
      <c r="F1161" s="139"/>
      <c r="G1161" s="157"/>
      <c r="H1161" s="100"/>
      <c r="I1161" s="947"/>
    </row>
    <row r="1162" spans="1:9" ht="13">
      <c r="A1162" s="65">
        <f>$A$1156</f>
        <v>3</v>
      </c>
      <c r="B1162" s="188" t="s">
        <v>7</v>
      </c>
      <c r="C1162" s="160" t="s">
        <v>57</v>
      </c>
      <c r="D1162" s="132" t="s">
        <v>71</v>
      </c>
      <c r="E1162" s="132" t="s">
        <v>71</v>
      </c>
      <c r="F1162" s="137" t="s">
        <v>0</v>
      </c>
      <c r="G1162" s="158">
        <v>1</v>
      </c>
      <c r="H1162" s="159"/>
      <c r="I1162" s="964">
        <f>G1162*H1162</f>
        <v>0</v>
      </c>
    </row>
    <row r="1163" spans="1:9" ht="12">
      <c r="A1163" s="63"/>
      <c r="B1163" s="188"/>
      <c r="C1163" s="211"/>
      <c r="D1163" s="202"/>
      <c r="E1163" s="202"/>
      <c r="F1163" s="198"/>
      <c r="G1163" s="204"/>
      <c r="H1163" s="205"/>
      <c r="I1163" s="960"/>
    </row>
    <row r="1164" spans="1:9" ht="28">
      <c r="A1164" s="58">
        <f>A1156</f>
        <v>3</v>
      </c>
      <c r="B1164" s="67"/>
      <c r="C1164" s="32" t="s">
        <v>58</v>
      </c>
      <c r="D1164" s="57"/>
      <c r="E1164" s="57"/>
      <c r="F1164" s="57"/>
      <c r="G1164" s="189"/>
      <c r="H1164" s="212"/>
      <c r="I1164" s="965">
        <f>SUM(I1157:I1163)</f>
        <v>0</v>
      </c>
    </row>
    <row r="1166" spans="1:9" ht="14">
      <c r="A1166" s="37">
        <v>4</v>
      </c>
      <c r="B1166" s="22"/>
      <c r="C1166" s="60" t="s">
        <v>33</v>
      </c>
      <c r="D1166" s="174"/>
      <c r="E1166" s="174"/>
      <c r="F1166" s="174"/>
      <c r="G1166" s="23"/>
      <c r="H1166" s="184"/>
      <c r="I1166" s="966"/>
    </row>
    <row r="1167" spans="1:9" ht="13">
      <c r="A1167" s="239"/>
      <c r="B1167" s="240"/>
      <c r="C1167" s="241"/>
      <c r="D1167" s="242"/>
      <c r="E1167" s="242"/>
      <c r="F1167" s="242"/>
      <c r="G1167" s="243"/>
      <c r="H1167" s="244"/>
      <c r="I1167" s="967"/>
    </row>
    <row r="1168" spans="1:9" ht="13">
      <c r="A1168" s="65">
        <f>$A$1166</f>
        <v>4</v>
      </c>
      <c r="B1168" s="188" t="s">
        <v>5</v>
      </c>
      <c r="C1168" s="165" t="s">
        <v>34</v>
      </c>
      <c r="D1168" s="132" t="s">
        <v>71</v>
      </c>
      <c r="E1168" s="132" t="s">
        <v>71</v>
      </c>
      <c r="F1168" s="169" t="s">
        <v>0</v>
      </c>
      <c r="G1168" s="181">
        <v>1</v>
      </c>
      <c r="H1168" s="94"/>
      <c r="I1168" s="954">
        <f>G1168*H1168</f>
        <v>0</v>
      </c>
    </row>
    <row r="1169" spans="1:9">
      <c r="C1169" s="161"/>
      <c r="D1169" s="175"/>
      <c r="E1169" s="175"/>
      <c r="F1169" s="170"/>
      <c r="G1169" s="182"/>
      <c r="H1169" s="162"/>
      <c r="I1169" s="968"/>
    </row>
    <row r="1170" spans="1:9" ht="13">
      <c r="A1170" s="65">
        <f>$A$1166</f>
        <v>4</v>
      </c>
      <c r="B1170" s="188" t="s">
        <v>6</v>
      </c>
      <c r="C1170" s="165" t="s">
        <v>35</v>
      </c>
      <c r="D1170" s="132" t="s">
        <v>71</v>
      </c>
      <c r="E1170" s="132" t="s">
        <v>71</v>
      </c>
      <c r="F1170" s="169" t="s">
        <v>0</v>
      </c>
      <c r="G1170" s="181">
        <v>1</v>
      </c>
      <c r="H1170" s="94"/>
      <c r="I1170" s="954">
        <f>G1170*H1170</f>
        <v>0</v>
      </c>
    </row>
    <row r="1171" spans="1:9">
      <c r="C1171" s="163"/>
      <c r="D1171" s="176"/>
      <c r="E1171" s="176"/>
      <c r="F1171" s="31"/>
      <c r="G1171" s="183"/>
      <c r="H1171" s="7"/>
      <c r="I1171" s="969"/>
    </row>
    <row r="1172" spans="1:9" ht="36">
      <c r="A1172" s="65">
        <f>$A$1166</f>
        <v>4</v>
      </c>
      <c r="B1172" s="188" t="s">
        <v>7</v>
      </c>
      <c r="C1172" s="165" t="s">
        <v>103</v>
      </c>
      <c r="D1172" s="132" t="s">
        <v>71</v>
      </c>
      <c r="E1172" s="132" t="s">
        <v>71</v>
      </c>
      <c r="F1172" s="169" t="s">
        <v>0</v>
      </c>
      <c r="G1172" s="181">
        <v>1</v>
      </c>
      <c r="H1172" s="94"/>
      <c r="I1172" s="954">
        <f>G1172*H1172</f>
        <v>0</v>
      </c>
    </row>
    <row r="1173" spans="1:9">
      <c r="C1173" s="163"/>
      <c r="D1173" s="176"/>
      <c r="E1173" s="176"/>
      <c r="F1173" s="31"/>
      <c r="G1173" s="183"/>
      <c r="H1173" s="164"/>
      <c r="I1173" s="970"/>
    </row>
    <row r="1174" spans="1:9" ht="60">
      <c r="A1174" s="65">
        <f>$A$1166</f>
        <v>4</v>
      </c>
      <c r="B1174" s="188" t="s">
        <v>8</v>
      </c>
      <c r="C1174" s="166" t="s">
        <v>36</v>
      </c>
      <c r="D1174" s="177"/>
      <c r="E1174" s="177"/>
      <c r="F1174" s="31"/>
      <c r="G1174" s="183"/>
      <c r="H1174" s="164"/>
      <c r="I1174" s="970"/>
    </row>
    <row r="1175" spans="1:9" ht="12">
      <c r="C1175" s="166" t="s">
        <v>37</v>
      </c>
      <c r="D1175" s="177"/>
      <c r="E1175" s="177"/>
      <c r="F1175" s="31"/>
      <c r="G1175" s="183"/>
      <c r="H1175" s="164"/>
      <c r="I1175" s="970"/>
    </row>
    <row r="1176" spans="1:9" ht="24">
      <c r="C1176" s="167" t="s">
        <v>38</v>
      </c>
      <c r="D1176" s="178"/>
      <c r="E1176" s="178"/>
      <c r="F1176" s="31"/>
      <c r="G1176" s="183"/>
      <c r="H1176" s="164"/>
      <c r="I1176" s="970"/>
    </row>
    <row r="1177" spans="1:9" ht="24">
      <c r="C1177" s="167" t="s">
        <v>39</v>
      </c>
      <c r="D1177" s="178"/>
      <c r="E1177" s="178"/>
      <c r="F1177" s="31"/>
      <c r="G1177" s="183"/>
      <c r="H1177" s="164"/>
      <c r="I1177" s="970"/>
    </row>
    <row r="1178" spans="1:9" ht="36">
      <c r="C1178" s="167" t="s">
        <v>40</v>
      </c>
      <c r="D1178" s="178"/>
      <c r="E1178" s="178"/>
      <c r="F1178" s="31"/>
      <c r="G1178" s="183"/>
      <c r="H1178" s="164"/>
      <c r="I1178" s="970"/>
    </row>
    <row r="1179" spans="1:9" ht="24">
      <c r="C1179" s="167" t="s">
        <v>41</v>
      </c>
      <c r="D1179" s="178"/>
      <c r="E1179" s="178"/>
      <c r="F1179" s="31"/>
      <c r="G1179" s="183"/>
      <c r="H1179" s="164"/>
      <c r="I1179" s="970"/>
    </row>
    <row r="1180" spans="1:9" ht="36">
      <c r="C1180" s="167" t="s">
        <v>42</v>
      </c>
      <c r="D1180" s="178"/>
      <c r="E1180" s="178"/>
      <c r="F1180" s="31"/>
      <c r="G1180" s="183"/>
      <c r="H1180" s="164"/>
      <c r="I1180" s="970"/>
    </row>
    <row r="1181" spans="1:9" ht="24">
      <c r="C1181" s="168" t="s">
        <v>43</v>
      </c>
      <c r="D1181" s="132" t="s">
        <v>71</v>
      </c>
      <c r="E1181" s="132" t="s">
        <v>71</v>
      </c>
      <c r="F1181" s="169" t="s">
        <v>0</v>
      </c>
      <c r="G1181" s="181">
        <v>1</v>
      </c>
      <c r="H1181" s="94"/>
      <c r="I1181" s="954">
        <f>G1181*H1181</f>
        <v>0</v>
      </c>
    </row>
    <row r="1182" spans="1:9" ht="12">
      <c r="C1182" s="28"/>
      <c r="D1182" s="21"/>
      <c r="E1182" s="21"/>
      <c r="F1182" s="29"/>
      <c r="G1182" s="30"/>
      <c r="H1182" s="13"/>
      <c r="I1182" s="940"/>
    </row>
    <row r="1183" spans="1:9" ht="14">
      <c r="A1183" s="58">
        <f>A1166</f>
        <v>4</v>
      </c>
      <c r="B1183" s="67"/>
      <c r="C1183" s="32" t="s">
        <v>44</v>
      </c>
      <c r="D1183" s="57"/>
      <c r="E1183" s="57"/>
      <c r="F1183" s="57"/>
      <c r="G1183" s="189"/>
      <c r="H1183" s="212"/>
      <c r="I1183" s="965">
        <f>SUM(I1167:I1182)</f>
        <v>0</v>
      </c>
    </row>
    <row r="1185" spans="1:9" ht="45">
      <c r="A1185" s="390"/>
      <c r="B1185" s="390"/>
      <c r="C1185" s="391" t="s">
        <v>209</v>
      </c>
      <c r="D1185" s="392"/>
      <c r="E1185" s="392"/>
      <c r="F1185" s="393"/>
      <c r="G1185" s="394"/>
      <c r="H1185" s="395"/>
      <c r="I1185" s="971">
        <f>SUM(I1130,I1154,I1164,I1183)</f>
        <v>0</v>
      </c>
    </row>
    <row r="1187" spans="1:9" ht="13">
      <c r="A1187" s="231"/>
      <c r="B1187" s="232"/>
      <c r="C1187" s="233" t="s">
        <v>210</v>
      </c>
      <c r="D1187" s="245"/>
      <c r="E1187" s="245"/>
      <c r="F1187" s="234"/>
      <c r="G1187" s="235"/>
      <c r="H1187" s="236"/>
      <c r="I1187" s="933"/>
    </row>
    <row r="1189" spans="1:9" ht="14">
      <c r="A1189" s="48">
        <v>1</v>
      </c>
      <c r="B1189" s="50"/>
      <c r="C1189" s="39" t="s">
        <v>31</v>
      </c>
      <c r="D1189" s="51"/>
      <c r="E1189" s="51"/>
      <c r="F1189" s="51"/>
      <c r="G1189" s="40"/>
      <c r="H1189" s="41"/>
      <c r="I1189" s="935"/>
    </row>
    <row r="1191" spans="1:9" ht="12">
      <c r="A1191" s="256">
        <f>$A$1189</f>
        <v>1</v>
      </c>
      <c r="B1191" s="285" t="s">
        <v>5</v>
      </c>
      <c r="C1191" s="317" t="s">
        <v>137</v>
      </c>
      <c r="D1191" s="125"/>
      <c r="E1191" s="125"/>
      <c r="F1191" s="286"/>
      <c r="G1191" s="82"/>
      <c r="H1191" s="287"/>
      <c r="I1191" s="981"/>
    </row>
    <row r="1192" spans="1:9" ht="67.5" customHeight="1">
      <c r="A1192" s="256"/>
      <c r="B1192" s="285"/>
      <c r="C1192" s="318" t="s">
        <v>138</v>
      </c>
      <c r="D1192" s="125"/>
      <c r="E1192" s="125"/>
      <c r="F1192" s="286"/>
      <c r="G1192" s="82"/>
      <c r="H1192" s="287"/>
      <c r="I1192" s="981"/>
    </row>
    <row r="1193" spans="1:9" ht="80.25" customHeight="1">
      <c r="A1193" s="249"/>
      <c r="B1193" s="288"/>
      <c r="C1193" s="318" t="s">
        <v>139</v>
      </c>
      <c r="D1193" s="289"/>
      <c r="E1193" s="289"/>
      <c r="F1193" s="286"/>
      <c r="G1193" s="82"/>
      <c r="H1193" s="287"/>
      <c r="I1193" s="981"/>
    </row>
    <row r="1194" spans="1:9" ht="24">
      <c r="A1194" s="249"/>
      <c r="B1194" s="288"/>
      <c r="C1194" s="319" t="s">
        <v>140</v>
      </c>
      <c r="D1194" s="171" t="s">
        <v>74</v>
      </c>
      <c r="E1194" s="171" t="s">
        <v>74</v>
      </c>
      <c r="F1194" s="227" t="s">
        <v>0</v>
      </c>
      <c r="G1194" s="135">
        <v>1</v>
      </c>
      <c r="H1194" s="320"/>
      <c r="I1194" s="939">
        <f>G1194*H1194</f>
        <v>0</v>
      </c>
    </row>
    <row r="1195" spans="1:9" ht="12">
      <c r="A1195" s="249"/>
      <c r="B1195" s="288"/>
      <c r="C1195" s="318"/>
      <c r="D1195" s="289"/>
      <c r="E1195" s="289"/>
      <c r="F1195" s="286"/>
      <c r="G1195" s="82"/>
      <c r="H1195" s="402"/>
      <c r="I1195" s="978"/>
    </row>
    <row r="1196" spans="1:9" ht="13">
      <c r="A1196" s="256">
        <f>$A$1189</f>
        <v>1</v>
      </c>
      <c r="B1196" s="288" t="s">
        <v>6</v>
      </c>
      <c r="C1196" s="217" t="s">
        <v>211</v>
      </c>
      <c r="D1196" s="403"/>
      <c r="E1196" s="404"/>
      <c r="F1196" s="260"/>
      <c r="G1196" s="260"/>
      <c r="H1196" s="402"/>
      <c r="I1196" s="978"/>
    </row>
    <row r="1197" spans="1:9" ht="24">
      <c r="A1197" s="256"/>
      <c r="B1197" s="288"/>
      <c r="C1197" s="218" t="s">
        <v>212</v>
      </c>
      <c r="D1197" s="171" t="s">
        <v>74</v>
      </c>
      <c r="E1197" s="171" t="s">
        <v>74</v>
      </c>
      <c r="F1197" s="137" t="s">
        <v>0</v>
      </c>
      <c r="G1197" s="138">
        <v>17</v>
      </c>
      <c r="H1197" s="320"/>
      <c r="I1197" s="939">
        <f>G1197*H1197</f>
        <v>0</v>
      </c>
    </row>
    <row r="1198" spans="1:9" ht="12">
      <c r="A1198" s="249"/>
      <c r="B1198" s="288"/>
      <c r="C1198" s="405"/>
      <c r="D1198" s="406"/>
      <c r="E1198" s="407"/>
      <c r="F1198" s="408"/>
      <c r="G1198" s="409"/>
      <c r="H1198" s="402"/>
      <c r="I1198" s="978"/>
    </row>
    <row r="1199" spans="1:9" ht="13">
      <c r="A1199" s="256">
        <f>$A$1189</f>
        <v>1</v>
      </c>
      <c r="B1199" s="288" t="s">
        <v>7</v>
      </c>
      <c r="C1199" s="217" t="s">
        <v>211</v>
      </c>
      <c r="D1199" s="406"/>
      <c r="E1199" s="410"/>
      <c r="F1199" s="408"/>
      <c r="G1199" s="411"/>
      <c r="H1199" s="402"/>
      <c r="I1199" s="978"/>
    </row>
    <row r="1200" spans="1:9" ht="24">
      <c r="A1200" s="256"/>
      <c r="B1200" s="288"/>
      <c r="C1200" s="218" t="s">
        <v>213</v>
      </c>
      <c r="D1200" s="171" t="s">
        <v>74</v>
      </c>
      <c r="E1200" s="171" t="s">
        <v>74</v>
      </c>
      <c r="F1200" s="137" t="s">
        <v>0</v>
      </c>
      <c r="G1200" s="138">
        <v>4</v>
      </c>
      <c r="H1200" s="320"/>
      <c r="I1200" s="939">
        <f>G1200*H1200</f>
        <v>0</v>
      </c>
    </row>
    <row r="1201" spans="1:9" ht="12">
      <c r="A1201" s="249"/>
      <c r="B1201" s="288"/>
      <c r="C1201" s="262"/>
      <c r="D1201" s="139"/>
      <c r="E1201" s="412"/>
      <c r="F1201" s="139"/>
      <c r="G1201" s="264"/>
      <c r="H1201" s="402"/>
      <c r="I1201" s="978"/>
    </row>
    <row r="1202" spans="1:9" ht="13">
      <c r="A1202" s="256">
        <f>$A$1189</f>
        <v>1</v>
      </c>
      <c r="B1202" s="288" t="s">
        <v>8</v>
      </c>
      <c r="C1202" s="217" t="s">
        <v>214</v>
      </c>
      <c r="D1202" s="139"/>
      <c r="E1202" s="412"/>
      <c r="F1202" s="139"/>
      <c r="G1202" s="264"/>
      <c r="H1202" s="402"/>
      <c r="I1202" s="978"/>
    </row>
    <row r="1203" spans="1:9" ht="24">
      <c r="A1203" s="249"/>
      <c r="B1203" s="288"/>
      <c r="C1203" s="218" t="s">
        <v>215</v>
      </c>
      <c r="D1203" s="171" t="s">
        <v>74</v>
      </c>
      <c r="E1203" s="171" t="s">
        <v>74</v>
      </c>
      <c r="F1203" s="137" t="s">
        <v>0</v>
      </c>
      <c r="G1203" s="138">
        <v>2</v>
      </c>
      <c r="H1203" s="320"/>
      <c r="I1203" s="939">
        <f>G1203*H1203</f>
        <v>0</v>
      </c>
    </row>
    <row r="1204" spans="1:9" ht="12">
      <c r="A1204" s="249"/>
      <c r="B1204" s="288"/>
      <c r="C1204" s="413"/>
      <c r="D1204" s="413"/>
      <c r="E1204" s="413"/>
      <c r="F1204" s="199"/>
      <c r="G1204" s="199"/>
      <c r="H1204" s="402"/>
      <c r="I1204" s="978"/>
    </row>
    <row r="1205" spans="1:9" ht="13">
      <c r="A1205" s="256">
        <f>$A$1189</f>
        <v>1</v>
      </c>
      <c r="B1205" s="288" t="s">
        <v>9</v>
      </c>
      <c r="C1205" s="217" t="s">
        <v>104</v>
      </c>
      <c r="D1205" s="139"/>
      <c r="E1205" s="414"/>
      <c r="F1205" s="139"/>
      <c r="G1205" s="415"/>
      <c r="H1205" s="402"/>
      <c r="I1205" s="978"/>
    </row>
    <row r="1206" spans="1:9" ht="24">
      <c r="A1206" s="249"/>
      <c r="B1206" s="288"/>
      <c r="C1206" s="218" t="s">
        <v>105</v>
      </c>
      <c r="D1206" s="171" t="s">
        <v>74</v>
      </c>
      <c r="E1206" s="171" t="s">
        <v>74</v>
      </c>
      <c r="F1206" s="137" t="s">
        <v>0</v>
      </c>
      <c r="G1206" s="219">
        <v>1</v>
      </c>
      <c r="H1206" s="320"/>
      <c r="I1206" s="939">
        <f>G1206*H1206</f>
        <v>0</v>
      </c>
    </row>
    <row r="1207" spans="1:9" ht="12">
      <c r="A1207" s="249"/>
      <c r="B1207" s="288"/>
      <c r="C1207" s="416"/>
      <c r="D1207" s="416"/>
      <c r="E1207" s="416"/>
      <c r="F1207" s="287"/>
      <c r="G1207" s="287"/>
      <c r="H1207" s="402"/>
      <c r="I1207" s="978"/>
    </row>
    <row r="1208" spans="1:9" ht="24">
      <c r="A1208" s="256">
        <f>$A$1189</f>
        <v>1</v>
      </c>
      <c r="B1208" s="288" t="s">
        <v>10</v>
      </c>
      <c r="C1208" s="417" t="s">
        <v>216</v>
      </c>
      <c r="D1208" s="413"/>
      <c r="E1208" s="413"/>
      <c r="F1208" s="199"/>
      <c r="G1208" s="199"/>
      <c r="H1208" s="402"/>
      <c r="I1208" s="978"/>
    </row>
    <row r="1209" spans="1:9" ht="24">
      <c r="A1209" s="249"/>
      <c r="B1209" s="288"/>
      <c r="C1209" s="142" t="s">
        <v>217</v>
      </c>
      <c r="D1209" s="171" t="s">
        <v>74</v>
      </c>
      <c r="E1209" s="171" t="s">
        <v>74</v>
      </c>
      <c r="F1209" s="141" t="s">
        <v>0</v>
      </c>
      <c r="G1209" s="141">
        <v>4</v>
      </c>
      <c r="H1209" s="320"/>
      <c r="I1209" s="939">
        <f>G1209*H1209</f>
        <v>0</v>
      </c>
    </row>
    <row r="1210" spans="1:9" ht="12">
      <c r="A1210" s="249"/>
      <c r="B1210" s="288"/>
      <c r="C1210" s="265"/>
      <c r="D1210" s="413"/>
      <c r="E1210" s="413"/>
      <c r="F1210" s="199"/>
      <c r="G1210" s="199"/>
      <c r="H1210" s="402"/>
      <c r="I1210" s="978"/>
    </row>
    <row r="1211" spans="1:9" ht="24">
      <c r="A1211" s="256">
        <f>$A$1189</f>
        <v>1</v>
      </c>
      <c r="B1211" s="288" t="s">
        <v>20</v>
      </c>
      <c r="C1211" s="417" t="s">
        <v>141</v>
      </c>
      <c r="D1211" s="413"/>
      <c r="E1211" s="413"/>
      <c r="F1211" s="199"/>
      <c r="G1211" s="199"/>
      <c r="H1211" s="402"/>
      <c r="I1211" s="978"/>
    </row>
    <row r="1212" spans="1:9" ht="24">
      <c r="A1212" s="249"/>
      <c r="B1212" s="288"/>
      <c r="C1212" s="142" t="s">
        <v>218</v>
      </c>
      <c r="D1212" s="171" t="s">
        <v>74</v>
      </c>
      <c r="E1212" s="171" t="s">
        <v>74</v>
      </c>
      <c r="F1212" s="141" t="s">
        <v>0</v>
      </c>
      <c r="G1212" s="141">
        <v>2</v>
      </c>
      <c r="H1212" s="320"/>
      <c r="I1212" s="939">
        <f>G1212*H1212</f>
        <v>0</v>
      </c>
    </row>
    <row r="1213" spans="1:9" ht="12">
      <c r="A1213" s="249"/>
      <c r="B1213" s="288"/>
      <c r="C1213" s="265"/>
      <c r="D1213" s="413"/>
      <c r="E1213" s="413"/>
      <c r="F1213" s="199"/>
      <c r="G1213" s="199"/>
      <c r="H1213" s="402"/>
      <c r="I1213" s="978"/>
    </row>
    <row r="1214" spans="1:9" ht="36">
      <c r="A1214" s="256">
        <f>$A$1189</f>
        <v>1</v>
      </c>
      <c r="B1214" s="288" t="s">
        <v>21</v>
      </c>
      <c r="C1214" s="142" t="s">
        <v>219</v>
      </c>
      <c r="D1214" s="171" t="s">
        <v>74</v>
      </c>
      <c r="E1214" s="171" t="s">
        <v>74</v>
      </c>
      <c r="F1214" s="141" t="s">
        <v>0</v>
      </c>
      <c r="G1214" s="141">
        <v>1</v>
      </c>
      <c r="H1214" s="320"/>
      <c r="I1214" s="939">
        <f>G1214*H1214</f>
        <v>0</v>
      </c>
    </row>
    <row r="1215" spans="1:9" ht="12">
      <c r="A1215" s="249"/>
      <c r="B1215" s="288"/>
      <c r="C1215" s="265"/>
      <c r="D1215" s="413"/>
      <c r="E1215" s="413"/>
      <c r="F1215" s="199"/>
      <c r="G1215" s="199"/>
      <c r="H1215" s="402"/>
      <c r="I1215" s="978"/>
    </row>
    <row r="1216" spans="1:9" ht="28">
      <c r="A1216" s="48">
        <f>A1189</f>
        <v>1</v>
      </c>
      <c r="B1216" s="270"/>
      <c r="C1216" s="50" t="s">
        <v>30</v>
      </c>
      <c r="D1216" s="51"/>
      <c r="E1216" s="51"/>
      <c r="F1216" s="51"/>
      <c r="G1216" s="418"/>
      <c r="H1216" s="52"/>
      <c r="I1216" s="935">
        <f>SUM(I1190:I1215)</f>
        <v>0</v>
      </c>
    </row>
    <row r="1218" spans="1:9" ht="14">
      <c r="A1218" s="48">
        <v>2</v>
      </c>
      <c r="B1218" s="50"/>
      <c r="C1218" s="39" t="s">
        <v>29</v>
      </c>
      <c r="D1218" s="51"/>
      <c r="E1218" s="51"/>
      <c r="F1218" s="51"/>
      <c r="G1218" s="40"/>
      <c r="H1218" s="41"/>
      <c r="I1218" s="935"/>
    </row>
    <row r="1219" spans="1:9" ht="12">
      <c r="A1219" s="282"/>
      <c r="B1219" s="283"/>
      <c r="C1219" s="284"/>
      <c r="D1219" s="222"/>
      <c r="E1219" s="222"/>
      <c r="F1219" s="223"/>
      <c r="G1219" s="224"/>
      <c r="H1219" s="225"/>
      <c r="I1219" s="976"/>
    </row>
    <row r="1220" spans="1:9" ht="24">
      <c r="A1220" s="256">
        <f>$A$1218</f>
        <v>2</v>
      </c>
      <c r="B1220" s="285" t="s">
        <v>5</v>
      </c>
      <c r="C1220" s="712" t="s">
        <v>106</v>
      </c>
      <c r="D1220" s="713"/>
      <c r="E1220" s="713"/>
      <c r="F1220" s="762"/>
      <c r="G1220" s="763"/>
      <c r="H1220" s="764"/>
      <c r="I1220" s="977"/>
    </row>
    <row r="1221" spans="1:9" ht="12">
      <c r="A1221" s="256"/>
      <c r="B1221" s="285"/>
      <c r="C1221" s="728" t="s">
        <v>65</v>
      </c>
      <c r="D1221" s="713"/>
      <c r="E1221" s="713"/>
      <c r="F1221" s="762"/>
      <c r="G1221" s="763"/>
      <c r="H1221" s="764"/>
      <c r="I1221" s="977"/>
    </row>
    <row r="1222" spans="1:9" ht="12">
      <c r="A1222" s="249"/>
      <c r="B1222" s="288"/>
      <c r="C1222" s="723" t="s">
        <v>143</v>
      </c>
      <c r="D1222" s="765"/>
      <c r="E1222" s="765"/>
      <c r="F1222" s="762"/>
      <c r="G1222" s="763"/>
      <c r="H1222" s="764"/>
      <c r="I1222" s="977"/>
    </row>
    <row r="1223" spans="1:9" ht="12">
      <c r="A1223" s="249"/>
      <c r="B1223" s="288"/>
      <c r="C1223" s="723" t="s">
        <v>175</v>
      </c>
      <c r="D1223" s="765"/>
      <c r="E1223" s="765"/>
      <c r="F1223" s="762"/>
      <c r="G1223" s="763"/>
      <c r="H1223" s="764"/>
      <c r="I1223" s="977"/>
    </row>
    <row r="1224" spans="1:9" ht="12">
      <c r="A1224" s="249"/>
      <c r="B1224" s="288"/>
      <c r="C1224" s="723" t="s">
        <v>186</v>
      </c>
      <c r="D1224" s="765"/>
      <c r="E1224" s="765"/>
      <c r="F1224" s="762"/>
      <c r="G1224" s="763"/>
      <c r="H1224" s="764"/>
      <c r="I1224" s="977"/>
    </row>
    <row r="1225" spans="1:9" ht="48">
      <c r="A1225" s="249"/>
      <c r="B1225" s="288"/>
      <c r="C1225" s="724" t="s">
        <v>80</v>
      </c>
      <c r="D1225" s="725"/>
      <c r="E1225" s="725"/>
      <c r="F1225" s="762"/>
      <c r="G1225" s="763"/>
      <c r="H1225" s="764"/>
      <c r="I1225" s="977"/>
    </row>
    <row r="1226" spans="1:9" ht="24">
      <c r="A1226" s="249"/>
      <c r="B1226" s="288"/>
      <c r="C1226" s="724" t="s">
        <v>81</v>
      </c>
      <c r="D1226" s="725"/>
      <c r="E1226" s="725"/>
      <c r="F1226" s="762"/>
      <c r="G1226" s="763"/>
      <c r="H1226" s="764"/>
      <c r="I1226" s="977"/>
    </row>
    <row r="1227" spans="1:9" ht="12">
      <c r="A1227" s="249"/>
      <c r="B1227" s="288"/>
      <c r="C1227" s="726" t="s">
        <v>69</v>
      </c>
      <c r="D1227" s="727"/>
      <c r="E1227" s="727"/>
      <c r="F1227" s="762"/>
      <c r="G1227" s="763"/>
      <c r="H1227" s="764"/>
      <c r="I1227" s="977"/>
    </row>
    <row r="1228" spans="1:9" ht="72">
      <c r="A1228" s="249"/>
      <c r="B1228" s="288"/>
      <c r="C1228" s="728" t="s">
        <v>52</v>
      </c>
      <c r="D1228" s="713"/>
      <c r="E1228" s="713"/>
      <c r="F1228" s="762"/>
      <c r="G1228" s="763"/>
      <c r="H1228" s="764"/>
      <c r="I1228" s="977"/>
    </row>
    <row r="1229" spans="1:9" ht="60">
      <c r="A1229" s="249"/>
      <c r="B1229" s="288"/>
      <c r="C1229" s="728" t="s">
        <v>126</v>
      </c>
      <c r="D1229" s="713"/>
      <c r="E1229" s="713"/>
      <c r="F1229" s="762"/>
      <c r="G1229" s="763"/>
      <c r="H1229" s="764"/>
      <c r="I1229" s="977"/>
    </row>
    <row r="1230" spans="1:9" ht="36">
      <c r="A1230" s="249"/>
      <c r="B1230" s="288"/>
      <c r="C1230" s="729" t="s">
        <v>112</v>
      </c>
      <c r="D1230" s="730"/>
      <c r="E1230" s="730"/>
      <c r="F1230" s="731" t="s">
        <v>0</v>
      </c>
      <c r="G1230" s="732">
        <v>1</v>
      </c>
      <c r="H1230" s="733"/>
      <c r="I1230" s="943">
        <f>G1230*H1230</f>
        <v>0</v>
      </c>
    </row>
    <row r="1231" spans="1:9" ht="12">
      <c r="A1231" s="249"/>
      <c r="B1231" s="288"/>
      <c r="C1231" s="120"/>
      <c r="D1231" s="125"/>
      <c r="E1231" s="125"/>
      <c r="F1231" s="286"/>
      <c r="G1231" s="292"/>
      <c r="H1231" s="293"/>
      <c r="I1231" s="978"/>
    </row>
    <row r="1232" spans="1:9" ht="48">
      <c r="A1232" s="256">
        <f>$A$1218</f>
        <v>2</v>
      </c>
      <c r="B1232" s="288" t="s">
        <v>6</v>
      </c>
      <c r="C1232" s="112" t="s">
        <v>220</v>
      </c>
      <c r="D1232" s="125"/>
      <c r="E1232" s="125"/>
      <c r="F1232" s="286"/>
      <c r="G1232" s="292"/>
      <c r="H1232" s="293"/>
      <c r="I1232" s="978"/>
    </row>
    <row r="1233" spans="1:9" ht="12">
      <c r="A1233" s="249"/>
      <c r="B1233" s="288"/>
      <c r="C1233" s="302" t="s">
        <v>221</v>
      </c>
      <c r="D1233" s="133" t="s">
        <v>71</v>
      </c>
      <c r="E1233" s="133" t="s">
        <v>71</v>
      </c>
      <c r="F1233" s="227" t="s">
        <v>222</v>
      </c>
      <c r="G1233" s="228">
        <v>1</v>
      </c>
      <c r="H1233" s="229"/>
      <c r="I1233" s="939">
        <f>G1233*H1233</f>
        <v>0</v>
      </c>
    </row>
    <row r="1234" spans="1:9" ht="12">
      <c r="A1234" s="249"/>
      <c r="B1234" s="288"/>
      <c r="C1234" s="120"/>
      <c r="D1234" s="125"/>
      <c r="E1234" s="125"/>
      <c r="F1234" s="286"/>
      <c r="G1234" s="292"/>
      <c r="H1234" s="293"/>
      <c r="I1234" s="978"/>
    </row>
    <row r="1235" spans="1:9" ht="36">
      <c r="A1235" s="256">
        <f>$A$1218</f>
        <v>2</v>
      </c>
      <c r="B1235" s="288" t="s">
        <v>7</v>
      </c>
      <c r="C1235" s="295" t="s">
        <v>223</v>
      </c>
      <c r="D1235" s="133" t="s">
        <v>71</v>
      </c>
      <c r="E1235" s="133" t="s">
        <v>71</v>
      </c>
      <c r="F1235" s="227" t="s">
        <v>0</v>
      </c>
      <c r="G1235" s="228">
        <v>1</v>
      </c>
      <c r="H1235" s="229"/>
      <c r="I1235" s="939">
        <f>G1235*H1235</f>
        <v>0</v>
      </c>
    </row>
    <row r="1236" spans="1:9" ht="12">
      <c r="A1236" s="249"/>
      <c r="B1236" s="288"/>
      <c r="C1236" s="120"/>
      <c r="D1236" s="125"/>
      <c r="E1236" s="125"/>
      <c r="F1236" s="286"/>
      <c r="G1236" s="292"/>
      <c r="H1236" s="293"/>
      <c r="I1236" s="978"/>
    </row>
    <row r="1237" spans="1:9" ht="24">
      <c r="A1237" s="256">
        <f>$A$1218</f>
        <v>2</v>
      </c>
      <c r="B1237" s="288" t="s">
        <v>8</v>
      </c>
      <c r="C1237" s="102" t="s">
        <v>224</v>
      </c>
      <c r="D1237" s="133" t="s">
        <v>71</v>
      </c>
      <c r="E1237" s="133" t="s">
        <v>71</v>
      </c>
      <c r="F1237" s="227" t="s">
        <v>22</v>
      </c>
      <c r="G1237" s="228">
        <v>5</v>
      </c>
      <c r="H1237" s="229"/>
      <c r="I1237" s="939">
        <f>G1237*H1237</f>
        <v>0</v>
      </c>
    </row>
    <row r="1238" spans="1:9" ht="12">
      <c r="A1238" s="249"/>
      <c r="B1238" s="288"/>
      <c r="C1238" s="120"/>
      <c r="D1238" s="125"/>
      <c r="E1238" s="125"/>
      <c r="F1238" s="286"/>
      <c r="G1238" s="292"/>
      <c r="H1238" s="293"/>
      <c r="I1238" s="978"/>
    </row>
    <row r="1239" spans="1:9" ht="48">
      <c r="A1239" s="256">
        <f>$A$1218</f>
        <v>2</v>
      </c>
      <c r="B1239" s="288" t="s">
        <v>9</v>
      </c>
      <c r="C1239" s="791" t="s">
        <v>225</v>
      </c>
      <c r="D1239" s="730"/>
      <c r="E1239" s="730"/>
      <c r="F1239" s="731" t="s">
        <v>0</v>
      </c>
      <c r="G1239" s="732">
        <v>4</v>
      </c>
      <c r="H1239" s="733"/>
      <c r="I1239" s="943">
        <f>G1239*H1239</f>
        <v>0</v>
      </c>
    </row>
    <row r="1240" spans="1:9" ht="12">
      <c r="A1240" s="249"/>
      <c r="B1240" s="288"/>
      <c r="C1240" s="120"/>
      <c r="D1240" s="125"/>
      <c r="E1240" s="125"/>
      <c r="F1240" s="286"/>
      <c r="G1240" s="292"/>
      <c r="H1240" s="293"/>
      <c r="I1240" s="978"/>
    </row>
    <row r="1241" spans="1:9" ht="24">
      <c r="A1241" s="256">
        <f>$A$1218</f>
        <v>2</v>
      </c>
      <c r="B1241" s="288" t="s">
        <v>10</v>
      </c>
      <c r="C1241" s="302" t="s">
        <v>226</v>
      </c>
      <c r="D1241" s="133" t="s">
        <v>71</v>
      </c>
      <c r="E1241" s="133" t="s">
        <v>71</v>
      </c>
      <c r="F1241" s="227" t="s">
        <v>0</v>
      </c>
      <c r="G1241" s="228">
        <v>4</v>
      </c>
      <c r="H1241" s="229"/>
      <c r="I1241" s="939">
        <f>G1241*H1241</f>
        <v>0</v>
      </c>
    </row>
    <row r="1242" spans="1:9" ht="12">
      <c r="A1242" s="249"/>
      <c r="B1242" s="288"/>
      <c r="C1242" s="120"/>
      <c r="D1242" s="125"/>
      <c r="E1242" s="125"/>
      <c r="F1242" s="286"/>
      <c r="G1242" s="292"/>
      <c r="H1242" s="293"/>
      <c r="I1242" s="978"/>
    </row>
    <row r="1243" spans="1:9" ht="96">
      <c r="A1243" s="256">
        <f>$A$1218</f>
        <v>2</v>
      </c>
      <c r="B1243" s="288" t="s">
        <v>20</v>
      </c>
      <c r="C1243" s="791" t="s">
        <v>227</v>
      </c>
      <c r="D1243" s="730"/>
      <c r="E1243" s="730"/>
      <c r="F1243" s="731" t="s">
        <v>0</v>
      </c>
      <c r="G1243" s="732">
        <v>4</v>
      </c>
      <c r="H1243" s="733"/>
      <c r="I1243" s="943">
        <f>G1243*H1243</f>
        <v>0</v>
      </c>
    </row>
    <row r="1244" spans="1:9" ht="12">
      <c r="A1244" s="249"/>
      <c r="B1244" s="288"/>
      <c r="C1244" s="120"/>
      <c r="D1244" s="125"/>
      <c r="E1244" s="125"/>
      <c r="F1244" s="286"/>
      <c r="G1244" s="292"/>
      <c r="H1244" s="293"/>
      <c r="I1244" s="978"/>
    </row>
    <row r="1245" spans="1:9" ht="96">
      <c r="A1245" s="256">
        <f>$A$1218</f>
        <v>2</v>
      </c>
      <c r="B1245" s="288" t="s">
        <v>21</v>
      </c>
      <c r="C1245" s="791" t="s">
        <v>228</v>
      </c>
      <c r="D1245" s="730"/>
      <c r="E1245" s="730"/>
      <c r="F1245" s="731" t="s">
        <v>0</v>
      </c>
      <c r="G1245" s="732">
        <v>4</v>
      </c>
      <c r="H1245" s="733"/>
      <c r="I1245" s="943">
        <f>G1245*H1245</f>
        <v>0</v>
      </c>
    </row>
    <row r="1246" spans="1:9" ht="12">
      <c r="A1246" s="249"/>
      <c r="B1246" s="288"/>
      <c r="C1246" s="120"/>
      <c r="D1246" s="125"/>
      <c r="E1246" s="125"/>
      <c r="F1246" s="286"/>
      <c r="G1246" s="292"/>
      <c r="H1246" s="293"/>
      <c r="I1246" s="978"/>
    </row>
    <row r="1247" spans="1:9" ht="108">
      <c r="A1247" s="256">
        <f>$A$1218</f>
        <v>2</v>
      </c>
      <c r="B1247" s="288" t="s">
        <v>18</v>
      </c>
      <c r="C1247" s="791" t="s">
        <v>229</v>
      </c>
      <c r="D1247" s="730"/>
      <c r="E1247" s="730"/>
      <c r="F1247" s="731" t="s">
        <v>0</v>
      </c>
      <c r="G1247" s="732">
        <v>8</v>
      </c>
      <c r="H1247" s="733"/>
      <c r="I1247" s="943">
        <f>G1247*H1247</f>
        <v>0</v>
      </c>
    </row>
    <row r="1248" spans="1:9" ht="12">
      <c r="A1248" s="249"/>
      <c r="B1248" s="288"/>
      <c r="C1248" s="120"/>
      <c r="D1248" s="125"/>
      <c r="E1248" s="125"/>
      <c r="F1248" s="286"/>
      <c r="G1248" s="292"/>
      <c r="H1248" s="293"/>
      <c r="I1248" s="978"/>
    </row>
    <row r="1249" spans="1:9" ht="96">
      <c r="A1249" s="256">
        <f>$A$1218</f>
        <v>2</v>
      </c>
      <c r="B1249" s="288" t="s">
        <v>23</v>
      </c>
      <c r="C1249" s="791" t="s">
        <v>146</v>
      </c>
      <c r="D1249" s="730"/>
      <c r="E1249" s="730"/>
      <c r="F1249" s="792" t="s">
        <v>0</v>
      </c>
      <c r="G1249" s="732">
        <v>6</v>
      </c>
      <c r="H1249" s="733"/>
      <c r="I1249" s="943">
        <f>G1249*H1249</f>
        <v>0</v>
      </c>
    </row>
    <row r="1250" spans="1:9" ht="12">
      <c r="A1250" s="256"/>
      <c r="B1250" s="288"/>
      <c r="C1250" s="120"/>
      <c r="D1250" s="125"/>
      <c r="E1250" s="125"/>
      <c r="F1250" s="286"/>
      <c r="G1250" s="292"/>
      <c r="H1250" s="293"/>
      <c r="I1250" s="978"/>
    </row>
    <row r="1251" spans="1:9" ht="96">
      <c r="A1251" s="256">
        <f>$A$1218</f>
        <v>2</v>
      </c>
      <c r="B1251" s="288" t="s">
        <v>24</v>
      </c>
      <c r="C1251" s="791" t="s">
        <v>177</v>
      </c>
      <c r="D1251" s="730"/>
      <c r="E1251" s="730"/>
      <c r="F1251" s="731" t="s">
        <v>0</v>
      </c>
      <c r="G1251" s="732">
        <v>4</v>
      </c>
      <c r="H1251" s="733"/>
      <c r="I1251" s="943">
        <f>G1251*H1251</f>
        <v>0</v>
      </c>
    </row>
    <row r="1252" spans="1:9" ht="12">
      <c r="A1252" s="256"/>
      <c r="B1252" s="288"/>
      <c r="C1252" s="120"/>
      <c r="D1252" s="125"/>
      <c r="E1252" s="125"/>
      <c r="F1252" s="286"/>
      <c r="G1252" s="292"/>
      <c r="H1252" s="293"/>
      <c r="I1252" s="978"/>
    </row>
    <row r="1253" spans="1:9" ht="372">
      <c r="A1253" s="256">
        <f>$A$1218</f>
        <v>2</v>
      </c>
      <c r="B1253" s="288" t="s">
        <v>129</v>
      </c>
      <c r="C1253" s="734" t="s">
        <v>928</v>
      </c>
      <c r="D1253" s="766"/>
      <c r="E1253" s="766"/>
      <c r="F1253" s="736"/>
      <c r="G1253" s="737"/>
      <c r="H1253" s="738"/>
      <c r="I1253" s="945"/>
    </row>
    <row r="1254" spans="1:9" ht="108">
      <c r="A1254" s="256"/>
      <c r="B1254" s="288"/>
      <c r="C1254" s="739" t="s">
        <v>929</v>
      </c>
      <c r="D1254" s="740"/>
      <c r="E1254" s="740"/>
      <c r="F1254" s="741" t="s">
        <v>0</v>
      </c>
      <c r="G1254" s="742">
        <v>4</v>
      </c>
      <c r="H1254" s="743"/>
      <c r="I1254" s="946">
        <f>G1254*H1254</f>
        <v>0</v>
      </c>
    </row>
    <row r="1255" spans="1:9" ht="12">
      <c r="A1255" s="256"/>
      <c r="B1255" s="288"/>
      <c r="C1255" s="99"/>
      <c r="D1255" s="130"/>
      <c r="E1255" s="130"/>
      <c r="F1255" s="146"/>
      <c r="G1255" s="104"/>
      <c r="H1255" s="101"/>
      <c r="I1255" s="947"/>
    </row>
    <row r="1256" spans="1:9" ht="306">
      <c r="A1256" s="256">
        <f>$A$1218</f>
        <v>2</v>
      </c>
      <c r="B1256" s="288" t="s">
        <v>130</v>
      </c>
      <c r="C1256" s="767" t="s">
        <v>931</v>
      </c>
      <c r="D1256" s="768"/>
      <c r="E1256" s="768"/>
      <c r="F1256" s="769"/>
      <c r="G1256" s="769"/>
      <c r="H1256" s="770"/>
      <c r="I1256" s="984"/>
    </row>
    <row r="1257" spans="1:9" ht="72">
      <c r="A1257" s="256"/>
      <c r="B1257" s="288"/>
      <c r="C1257" s="739" t="s">
        <v>930</v>
      </c>
      <c r="D1257" s="740"/>
      <c r="E1257" s="740"/>
      <c r="F1257" s="742" t="s">
        <v>0</v>
      </c>
      <c r="G1257" s="742">
        <v>6</v>
      </c>
      <c r="H1257" s="743"/>
      <c r="I1257" s="946">
        <f>G1257*H1257</f>
        <v>0</v>
      </c>
    </row>
    <row r="1258" spans="1:9" ht="12">
      <c r="A1258" s="256"/>
      <c r="B1258" s="288"/>
      <c r="C1258" s="296"/>
      <c r="D1258" s="297"/>
      <c r="E1258" s="297"/>
      <c r="F1258" s="104"/>
      <c r="G1258" s="104"/>
      <c r="H1258" s="101"/>
      <c r="I1258" s="947"/>
    </row>
    <row r="1259" spans="1:9" ht="35.25" customHeight="1">
      <c r="A1259" s="256">
        <f>$A$1218</f>
        <v>2</v>
      </c>
      <c r="B1259" s="288" t="s">
        <v>131</v>
      </c>
      <c r="C1259" s="102" t="s">
        <v>75</v>
      </c>
      <c r="D1259" s="132" t="s">
        <v>71</v>
      </c>
      <c r="E1259" s="132" t="s">
        <v>71</v>
      </c>
      <c r="F1259" s="108" t="s">
        <v>0</v>
      </c>
      <c r="G1259" s="109">
        <v>4</v>
      </c>
      <c r="H1259" s="110"/>
      <c r="I1259" s="948">
        <f>G1259*H1259</f>
        <v>0</v>
      </c>
    </row>
    <row r="1260" spans="1:9" ht="12">
      <c r="A1260" s="256"/>
      <c r="B1260" s="288"/>
      <c r="C1260" s="296"/>
      <c r="D1260" s="297"/>
      <c r="E1260" s="297"/>
      <c r="F1260" s="104"/>
      <c r="G1260" s="104"/>
      <c r="H1260" s="101"/>
      <c r="I1260" s="947"/>
    </row>
    <row r="1261" spans="1:9" ht="45.75" customHeight="1">
      <c r="A1261" s="256">
        <f>$A$1218</f>
        <v>2</v>
      </c>
      <c r="B1261" s="288" t="s">
        <v>133</v>
      </c>
      <c r="C1261" s="102" t="s">
        <v>153</v>
      </c>
      <c r="D1261" s="132" t="s">
        <v>71</v>
      </c>
      <c r="E1261" s="132" t="s">
        <v>71</v>
      </c>
      <c r="F1261" s="108" t="s">
        <v>0</v>
      </c>
      <c r="G1261" s="109">
        <v>6</v>
      </c>
      <c r="H1261" s="110"/>
      <c r="I1261" s="948">
        <f>G1261*H1261</f>
        <v>0</v>
      </c>
    </row>
    <row r="1262" spans="1:9" ht="12">
      <c r="A1262" s="256"/>
      <c r="B1262" s="288"/>
      <c r="C1262" s="296"/>
      <c r="D1262" s="297"/>
      <c r="E1262" s="297"/>
      <c r="F1262" s="104"/>
      <c r="G1262" s="104"/>
      <c r="H1262" s="101"/>
      <c r="I1262" s="947"/>
    </row>
    <row r="1263" spans="1:9" ht="361">
      <c r="A1263" s="256">
        <f>$A$1218</f>
        <v>2</v>
      </c>
      <c r="B1263" s="288" t="s">
        <v>149</v>
      </c>
      <c r="C1263" s="767" t="s">
        <v>337</v>
      </c>
      <c r="D1263" s="793"/>
      <c r="E1263" s="793"/>
      <c r="F1263" s="794"/>
      <c r="G1263" s="795"/>
      <c r="H1263" s="796"/>
      <c r="I1263" s="979"/>
    </row>
    <row r="1264" spans="1:9" ht="96">
      <c r="A1264" s="256"/>
      <c r="B1264" s="288"/>
      <c r="C1264" s="739" t="s">
        <v>338</v>
      </c>
      <c r="D1264" s="740"/>
      <c r="E1264" s="740"/>
      <c r="F1264" s="776" t="s">
        <v>0</v>
      </c>
      <c r="G1264" s="777">
        <v>1</v>
      </c>
      <c r="H1264" s="778"/>
      <c r="I1264" s="951">
        <f>G1264*H1264</f>
        <v>0</v>
      </c>
    </row>
    <row r="1265" spans="1:9" ht="12">
      <c r="A1265" s="256"/>
      <c r="B1265" s="288"/>
      <c r="C1265" s="296"/>
      <c r="D1265" s="297"/>
      <c r="E1265" s="297"/>
      <c r="F1265" s="104"/>
      <c r="G1265" s="104"/>
      <c r="H1265" s="101"/>
      <c r="I1265" s="947"/>
    </row>
    <row r="1266" spans="1:9" ht="44.25" customHeight="1">
      <c r="A1266" s="256">
        <f>$A$1218</f>
        <v>2</v>
      </c>
      <c r="B1266" s="288" t="s">
        <v>156</v>
      </c>
      <c r="C1266" s="121" t="s">
        <v>76</v>
      </c>
      <c r="D1266" s="133" t="s">
        <v>71</v>
      </c>
      <c r="E1266" s="133" t="s">
        <v>71</v>
      </c>
      <c r="F1266" s="122" t="s">
        <v>0</v>
      </c>
      <c r="G1266" s="123">
        <v>4</v>
      </c>
      <c r="H1266" s="124"/>
      <c r="I1266" s="952">
        <f>G1266*H1266</f>
        <v>0</v>
      </c>
    </row>
    <row r="1267" spans="1:9" ht="12">
      <c r="A1267" s="256"/>
      <c r="B1267" s="288"/>
      <c r="C1267" s="296"/>
      <c r="D1267" s="297"/>
      <c r="E1267" s="297"/>
      <c r="F1267" s="104"/>
      <c r="G1267" s="104"/>
      <c r="H1267" s="101"/>
      <c r="I1267" s="947"/>
    </row>
    <row r="1268" spans="1:9" ht="44.25" customHeight="1">
      <c r="A1268" s="256">
        <f>$A$1218</f>
        <v>2</v>
      </c>
      <c r="B1268" s="288" t="s">
        <v>157</v>
      </c>
      <c r="C1268" s="121" t="s">
        <v>154</v>
      </c>
      <c r="D1268" s="133" t="s">
        <v>71</v>
      </c>
      <c r="E1268" s="133" t="s">
        <v>71</v>
      </c>
      <c r="F1268" s="122" t="s">
        <v>0</v>
      </c>
      <c r="G1268" s="123">
        <v>6</v>
      </c>
      <c r="H1268" s="124"/>
      <c r="I1268" s="952">
        <f>G1268*H1268</f>
        <v>0</v>
      </c>
    </row>
    <row r="1269" spans="1:9" ht="12">
      <c r="A1269" s="256"/>
      <c r="B1269" s="288"/>
      <c r="C1269" s="296"/>
      <c r="D1269" s="297"/>
      <c r="E1269" s="297"/>
      <c r="F1269" s="104"/>
      <c r="G1269" s="104"/>
      <c r="H1269" s="101"/>
      <c r="I1269" s="947"/>
    </row>
    <row r="1270" spans="1:9" ht="34.5" customHeight="1">
      <c r="A1270" s="256">
        <f>$A$1218</f>
        <v>2</v>
      </c>
      <c r="B1270" s="288" t="s">
        <v>158</v>
      </c>
      <c r="C1270" s="779" t="s">
        <v>77</v>
      </c>
      <c r="D1270" s="780"/>
      <c r="E1270" s="780"/>
      <c r="F1270" s="781" t="s">
        <v>0</v>
      </c>
      <c r="G1270" s="782">
        <v>4</v>
      </c>
      <c r="H1270" s="783"/>
      <c r="I1270" s="953">
        <f>G1270*H1270</f>
        <v>0</v>
      </c>
    </row>
    <row r="1271" spans="1:9" ht="12">
      <c r="A1271" s="256"/>
      <c r="B1271" s="288"/>
      <c r="C1271" s="99"/>
      <c r="D1271" s="130"/>
      <c r="E1271" s="130"/>
      <c r="F1271" s="146"/>
      <c r="G1271" s="104"/>
      <c r="H1271" s="101"/>
      <c r="I1271" s="947"/>
    </row>
    <row r="1272" spans="1:9" ht="58.5" customHeight="1">
      <c r="A1272" s="256">
        <f>$A$1218</f>
        <v>2</v>
      </c>
      <c r="B1272" s="288" t="s">
        <v>181</v>
      </c>
      <c r="C1272" s="779" t="s">
        <v>155</v>
      </c>
      <c r="D1272" s="780"/>
      <c r="E1272" s="780"/>
      <c r="F1272" s="781" t="s">
        <v>0</v>
      </c>
      <c r="G1272" s="782">
        <v>6</v>
      </c>
      <c r="H1272" s="783"/>
      <c r="I1272" s="953">
        <f>G1272*H1272</f>
        <v>0</v>
      </c>
    </row>
    <row r="1273" spans="1:9" ht="12">
      <c r="A1273" s="256"/>
      <c r="B1273" s="288"/>
      <c r="C1273" s="335"/>
      <c r="D1273" s="309"/>
      <c r="E1273" s="309"/>
      <c r="F1273" s="336"/>
      <c r="G1273" s="337"/>
      <c r="H1273" s="338"/>
      <c r="I1273" s="985"/>
    </row>
    <row r="1274" spans="1:9" ht="58.5" customHeight="1">
      <c r="A1274" s="256">
        <f>$A$1218</f>
        <v>2</v>
      </c>
      <c r="B1274" s="288" t="s">
        <v>202</v>
      </c>
      <c r="C1274" s="121" t="s">
        <v>78</v>
      </c>
      <c r="D1274" s="133" t="s">
        <v>71</v>
      </c>
      <c r="E1274" s="133" t="s">
        <v>71</v>
      </c>
      <c r="F1274" s="122" t="s">
        <v>0</v>
      </c>
      <c r="G1274" s="123">
        <v>1</v>
      </c>
      <c r="H1274" s="124"/>
      <c r="I1274" s="952">
        <f>G1274*H1274</f>
        <v>0</v>
      </c>
    </row>
    <row r="1275" spans="1:9" ht="12">
      <c r="A1275" s="249"/>
      <c r="B1275" s="288"/>
      <c r="C1275" s="120"/>
      <c r="D1275" s="125"/>
      <c r="E1275" s="125"/>
      <c r="F1275" s="286"/>
      <c r="G1275" s="292"/>
      <c r="H1275" s="293"/>
      <c r="I1275" s="978"/>
    </row>
    <row r="1276" spans="1:9" ht="36">
      <c r="A1276" s="256">
        <f>$A$1218</f>
        <v>2</v>
      </c>
      <c r="B1276" s="288" t="s">
        <v>203</v>
      </c>
      <c r="C1276" s="419" t="s">
        <v>230</v>
      </c>
      <c r="D1276" s="133" t="s">
        <v>71</v>
      </c>
      <c r="E1276" s="133" t="s">
        <v>71</v>
      </c>
      <c r="F1276" s="143" t="s">
        <v>0</v>
      </c>
      <c r="G1276" s="228">
        <v>6</v>
      </c>
      <c r="H1276" s="323"/>
      <c r="I1276" s="939">
        <f>G1276*H1276</f>
        <v>0</v>
      </c>
    </row>
    <row r="1277" spans="1:9" ht="12">
      <c r="A1277" s="249"/>
      <c r="B1277" s="288"/>
      <c r="C1277" s="120"/>
      <c r="D1277" s="125"/>
      <c r="E1277" s="125"/>
      <c r="F1277" s="286"/>
      <c r="G1277" s="292"/>
      <c r="H1277" s="293"/>
      <c r="I1277" s="978"/>
    </row>
    <row r="1278" spans="1:9" ht="36">
      <c r="A1278" s="256">
        <f>$A$1218</f>
        <v>2</v>
      </c>
      <c r="B1278" s="288" t="s">
        <v>204</v>
      </c>
      <c r="C1278" s="420" t="s">
        <v>231</v>
      </c>
      <c r="D1278" s="133" t="s">
        <v>71</v>
      </c>
      <c r="E1278" s="133" t="s">
        <v>71</v>
      </c>
      <c r="F1278" s="143" t="s">
        <v>0</v>
      </c>
      <c r="G1278" s="228">
        <v>8</v>
      </c>
      <c r="H1278" s="323"/>
      <c r="I1278" s="939">
        <f>G1278*H1278</f>
        <v>0</v>
      </c>
    </row>
    <row r="1279" spans="1:9" ht="12">
      <c r="A1279" s="249"/>
      <c r="B1279" s="288"/>
      <c r="C1279" s="120"/>
      <c r="D1279" s="125"/>
      <c r="E1279" s="125"/>
      <c r="F1279" s="286"/>
      <c r="G1279" s="292"/>
      <c r="H1279" s="293"/>
      <c r="I1279" s="978"/>
    </row>
    <row r="1280" spans="1:9" ht="48">
      <c r="A1280" s="256">
        <f>$A$1218</f>
        <v>2</v>
      </c>
      <c r="B1280" s="288" t="s">
        <v>205</v>
      </c>
      <c r="C1280" s="421" t="s">
        <v>232</v>
      </c>
      <c r="D1280" s="133" t="s">
        <v>71</v>
      </c>
      <c r="E1280" s="133" t="s">
        <v>71</v>
      </c>
      <c r="F1280" s="143" t="s">
        <v>22</v>
      </c>
      <c r="G1280" s="228">
        <v>30</v>
      </c>
      <c r="H1280" s="323"/>
      <c r="I1280" s="939">
        <f>G1280*H1280</f>
        <v>0</v>
      </c>
    </row>
    <row r="1281" spans="1:9" ht="12">
      <c r="A1281" s="249"/>
      <c r="B1281" s="288"/>
      <c r="C1281" s="120"/>
      <c r="D1281" s="125"/>
      <c r="E1281" s="125"/>
      <c r="F1281" s="286"/>
      <c r="G1281" s="292"/>
      <c r="H1281" s="293"/>
      <c r="I1281" s="978"/>
    </row>
    <row r="1282" spans="1:9" ht="24">
      <c r="A1282" s="256">
        <f>$A$1218</f>
        <v>2</v>
      </c>
      <c r="B1282" s="257" t="s">
        <v>233</v>
      </c>
      <c r="C1282" s="295" t="s">
        <v>234</v>
      </c>
      <c r="D1282" s="133" t="s">
        <v>71</v>
      </c>
      <c r="E1282" s="133" t="s">
        <v>71</v>
      </c>
      <c r="F1282" s="143" t="s">
        <v>22</v>
      </c>
      <c r="G1282" s="228">
        <v>110</v>
      </c>
      <c r="H1282" s="323"/>
      <c r="I1282" s="939">
        <f>G1282*H1282</f>
        <v>0</v>
      </c>
    </row>
    <row r="1283" spans="1:9" ht="12">
      <c r="A1283" s="249"/>
      <c r="B1283" s="257"/>
      <c r="C1283" s="99"/>
      <c r="D1283" s="130"/>
      <c r="E1283" s="130"/>
      <c r="F1283" s="146"/>
      <c r="G1283" s="104"/>
      <c r="H1283" s="304"/>
      <c r="I1283" s="980"/>
    </row>
    <row r="1284" spans="1:9" ht="24">
      <c r="A1284" s="256">
        <f>$A$1218</f>
        <v>2</v>
      </c>
      <c r="B1284" s="257" t="s">
        <v>235</v>
      </c>
      <c r="C1284" s="295" t="s">
        <v>178</v>
      </c>
      <c r="D1284" s="133" t="s">
        <v>71</v>
      </c>
      <c r="E1284" s="133" t="s">
        <v>71</v>
      </c>
      <c r="F1284" s="143" t="s">
        <v>22</v>
      </c>
      <c r="G1284" s="228">
        <v>90</v>
      </c>
      <c r="H1284" s="323"/>
      <c r="I1284" s="939">
        <f>G1284*H1284</f>
        <v>0</v>
      </c>
    </row>
    <row r="1285" spans="1:9" ht="12">
      <c r="A1285" s="249"/>
      <c r="B1285" s="257"/>
      <c r="C1285" s="99"/>
      <c r="D1285" s="130"/>
      <c r="E1285" s="130"/>
      <c r="F1285" s="146"/>
      <c r="G1285" s="104"/>
      <c r="H1285" s="304"/>
      <c r="I1285" s="980"/>
    </row>
    <row r="1286" spans="1:9" ht="58.5" customHeight="1">
      <c r="A1286" s="256">
        <f>$A$1218</f>
        <v>2</v>
      </c>
      <c r="B1286" s="285" t="s">
        <v>236</v>
      </c>
      <c r="C1286" s="121" t="s">
        <v>82</v>
      </c>
      <c r="D1286" s="133" t="s">
        <v>71</v>
      </c>
      <c r="E1286" s="133" t="s">
        <v>71</v>
      </c>
      <c r="F1286" s="143" t="s">
        <v>22</v>
      </c>
      <c r="G1286" s="114">
        <v>430</v>
      </c>
      <c r="H1286" s="229"/>
      <c r="I1286" s="939">
        <f>G1286*H1286</f>
        <v>0</v>
      </c>
    </row>
    <row r="1287" spans="1:9" ht="12">
      <c r="A1287" s="256"/>
      <c r="B1287" s="285"/>
      <c r="C1287" s="112"/>
      <c r="D1287" s="130"/>
      <c r="E1287" s="130"/>
      <c r="F1287" s="146"/>
      <c r="G1287" s="292"/>
      <c r="H1287" s="293"/>
      <c r="I1287" s="978"/>
    </row>
    <row r="1288" spans="1:9" ht="12">
      <c r="A1288" s="256">
        <f>$A$1218</f>
        <v>2</v>
      </c>
      <c r="B1288" s="285" t="s">
        <v>237</v>
      </c>
      <c r="C1288" s="302" t="s">
        <v>25</v>
      </c>
      <c r="D1288" s="133" t="s">
        <v>71</v>
      </c>
      <c r="E1288" s="133" t="s">
        <v>71</v>
      </c>
      <c r="F1288" s="143" t="s">
        <v>22</v>
      </c>
      <c r="G1288" s="114">
        <f>SUM(G1280:G1286)</f>
        <v>660</v>
      </c>
      <c r="H1288" s="229"/>
      <c r="I1288" s="939">
        <f>G1288*H1288</f>
        <v>0</v>
      </c>
    </row>
    <row r="1289" spans="1:9" ht="12">
      <c r="A1289" s="256"/>
      <c r="B1289" s="285"/>
      <c r="C1289" s="99"/>
      <c r="D1289" s="130"/>
      <c r="E1289" s="130"/>
      <c r="F1289" s="146"/>
      <c r="G1289" s="303"/>
      <c r="H1289" s="294"/>
      <c r="I1289" s="978"/>
    </row>
    <row r="1290" spans="1:9" ht="36">
      <c r="A1290" s="256">
        <f>$A$1218</f>
        <v>2</v>
      </c>
      <c r="B1290" s="285" t="s">
        <v>238</v>
      </c>
      <c r="C1290" s="112" t="s">
        <v>107</v>
      </c>
      <c r="D1290" s="130"/>
      <c r="E1290" s="130"/>
      <c r="F1290" s="146"/>
      <c r="G1290" s="100"/>
      <c r="H1290" s="304"/>
      <c r="I1290" s="980"/>
    </row>
    <row r="1291" spans="1:9" ht="12">
      <c r="A1291" s="256"/>
      <c r="B1291" s="285"/>
      <c r="C1291" s="112" t="s">
        <v>26</v>
      </c>
      <c r="D1291" s="130"/>
      <c r="E1291" s="130"/>
      <c r="F1291" s="146"/>
      <c r="G1291" s="100"/>
      <c r="H1291" s="304"/>
      <c r="I1291" s="980"/>
    </row>
    <row r="1292" spans="1:9" ht="24">
      <c r="A1292" s="256"/>
      <c r="B1292" s="285"/>
      <c r="C1292" s="112" t="s">
        <v>49</v>
      </c>
      <c r="D1292" s="130"/>
      <c r="E1292" s="130"/>
      <c r="F1292" s="146"/>
      <c r="G1292" s="100"/>
      <c r="H1292" s="304"/>
      <c r="I1292" s="980"/>
    </row>
    <row r="1293" spans="1:9" ht="12">
      <c r="A1293" s="256"/>
      <c r="B1293" s="285"/>
      <c r="C1293" s="112" t="s">
        <v>27</v>
      </c>
      <c r="D1293" s="130"/>
      <c r="E1293" s="130"/>
      <c r="F1293" s="146"/>
      <c r="G1293" s="100"/>
      <c r="H1293" s="304"/>
      <c r="I1293" s="980"/>
    </row>
    <row r="1294" spans="1:9" ht="24">
      <c r="A1294" s="256"/>
      <c r="B1294" s="285"/>
      <c r="C1294" s="112" t="s">
        <v>28</v>
      </c>
      <c r="D1294" s="130"/>
      <c r="E1294" s="130"/>
      <c r="F1294" s="146"/>
      <c r="G1294" s="100"/>
      <c r="H1294" s="304"/>
      <c r="I1294" s="980"/>
    </row>
    <row r="1295" spans="1:9" ht="24">
      <c r="A1295" s="256"/>
      <c r="B1295" s="285"/>
      <c r="C1295" s="112" t="s">
        <v>79</v>
      </c>
      <c r="D1295" s="130"/>
      <c r="E1295" s="130"/>
      <c r="F1295" s="146"/>
      <c r="G1295" s="100"/>
      <c r="H1295" s="304"/>
      <c r="I1295" s="980"/>
    </row>
    <row r="1296" spans="1:9" ht="12.75" customHeight="1">
      <c r="A1296" s="256"/>
      <c r="B1296" s="285"/>
      <c r="C1296" s="112" t="s">
        <v>53</v>
      </c>
      <c r="D1296" s="130"/>
      <c r="E1296" s="130"/>
      <c r="F1296" s="146"/>
      <c r="G1296" s="100"/>
      <c r="H1296" s="304"/>
      <c r="I1296" s="980"/>
    </row>
    <row r="1297" spans="1:9" ht="24">
      <c r="A1297" s="256"/>
      <c r="B1297" s="285"/>
      <c r="C1297" s="295" t="s">
        <v>108</v>
      </c>
      <c r="D1297" s="133" t="s">
        <v>71</v>
      </c>
      <c r="E1297" s="133" t="s">
        <v>71</v>
      </c>
      <c r="F1297" s="143" t="s">
        <v>0</v>
      </c>
      <c r="G1297" s="228">
        <v>1</v>
      </c>
      <c r="H1297" s="229"/>
      <c r="I1297" s="939">
        <f>G1297*H1297</f>
        <v>0</v>
      </c>
    </row>
    <row r="1298" spans="1:9" ht="12">
      <c r="A1298" s="305"/>
      <c r="B1298" s="306"/>
      <c r="C1298" s="99"/>
      <c r="D1298" s="130"/>
      <c r="E1298" s="130"/>
      <c r="F1298" s="146"/>
      <c r="G1298" s="100"/>
      <c r="H1298" s="304"/>
      <c r="I1298" s="980"/>
    </row>
    <row r="1299" spans="1:9" ht="72">
      <c r="A1299" s="256">
        <f>$A$1218</f>
        <v>2</v>
      </c>
      <c r="B1299" s="285" t="s">
        <v>239</v>
      </c>
      <c r="C1299" s="112" t="s">
        <v>109</v>
      </c>
      <c r="D1299" s="130"/>
      <c r="E1299" s="130"/>
      <c r="F1299" s="146"/>
      <c r="G1299" s="100"/>
      <c r="H1299" s="304"/>
      <c r="I1299" s="980"/>
    </row>
    <row r="1300" spans="1:9" ht="12">
      <c r="A1300" s="305"/>
      <c r="B1300" s="306"/>
      <c r="C1300" s="99" t="s">
        <v>26</v>
      </c>
      <c r="D1300" s="130"/>
      <c r="E1300" s="130"/>
      <c r="F1300" s="146"/>
      <c r="G1300" s="100"/>
      <c r="H1300" s="304"/>
      <c r="I1300" s="980"/>
    </row>
    <row r="1301" spans="1:9" ht="24">
      <c r="A1301" s="307"/>
      <c r="B1301" s="308"/>
      <c r="C1301" s="99" t="s">
        <v>49</v>
      </c>
      <c r="D1301" s="130"/>
      <c r="E1301" s="130"/>
      <c r="F1301" s="146"/>
      <c r="G1301" s="100"/>
      <c r="H1301" s="304"/>
      <c r="I1301" s="980"/>
    </row>
    <row r="1302" spans="1:9" ht="12">
      <c r="A1302" s="307"/>
      <c r="B1302" s="308"/>
      <c r="C1302" s="99" t="s">
        <v>27</v>
      </c>
      <c r="D1302" s="130"/>
      <c r="E1302" s="130"/>
      <c r="F1302" s="146"/>
      <c r="G1302" s="100"/>
      <c r="H1302" s="304"/>
      <c r="I1302" s="980"/>
    </row>
    <row r="1303" spans="1:9" ht="24">
      <c r="A1303" s="305"/>
      <c r="B1303" s="306"/>
      <c r="C1303" s="99" t="s">
        <v>28</v>
      </c>
      <c r="D1303" s="130"/>
      <c r="E1303" s="130"/>
      <c r="F1303" s="146"/>
      <c r="G1303" s="100"/>
      <c r="H1303" s="304"/>
      <c r="I1303" s="980"/>
    </row>
    <row r="1304" spans="1:9" ht="24">
      <c r="A1304" s="305"/>
      <c r="B1304" s="306"/>
      <c r="C1304" s="99" t="s">
        <v>79</v>
      </c>
      <c r="D1304" s="130"/>
      <c r="E1304" s="130"/>
      <c r="F1304" s="146"/>
      <c r="G1304" s="100"/>
      <c r="H1304" s="304"/>
      <c r="I1304" s="980"/>
    </row>
    <row r="1305" spans="1:9" ht="12.75" customHeight="1">
      <c r="A1305" s="305"/>
      <c r="B1305" s="306"/>
      <c r="C1305" s="112" t="s">
        <v>53</v>
      </c>
      <c r="D1305" s="130"/>
      <c r="E1305" s="130"/>
      <c r="F1305" s="146"/>
      <c r="G1305" s="100"/>
      <c r="H1305" s="304"/>
      <c r="I1305" s="980"/>
    </row>
    <row r="1306" spans="1:9" ht="48">
      <c r="A1306" s="305"/>
      <c r="B1306" s="306"/>
      <c r="C1306" s="112" t="s">
        <v>45</v>
      </c>
      <c r="D1306" s="130"/>
      <c r="E1306" s="130"/>
      <c r="F1306" s="146"/>
      <c r="G1306" s="100"/>
      <c r="H1306" s="304"/>
      <c r="I1306" s="980"/>
    </row>
    <row r="1307" spans="1:9" ht="24">
      <c r="A1307" s="305"/>
      <c r="B1307" s="306"/>
      <c r="C1307" s="302" t="s">
        <v>108</v>
      </c>
      <c r="D1307" s="133" t="s">
        <v>71</v>
      </c>
      <c r="E1307" s="133" t="s">
        <v>71</v>
      </c>
      <c r="F1307" s="143" t="s">
        <v>0</v>
      </c>
      <c r="G1307" s="228">
        <v>1</v>
      </c>
      <c r="H1307" s="229"/>
      <c r="I1307" s="939">
        <f>G1307*H1307</f>
        <v>0</v>
      </c>
    </row>
    <row r="1308" spans="1:9" ht="12">
      <c r="A1308" s="305"/>
      <c r="B1308" s="306"/>
      <c r="C1308" s="99"/>
      <c r="D1308" s="130"/>
      <c r="E1308" s="130"/>
      <c r="F1308" s="146"/>
      <c r="G1308" s="303"/>
      <c r="H1308" s="304"/>
      <c r="I1308" s="980"/>
    </row>
    <row r="1309" spans="1:9" ht="24">
      <c r="A1309" s="256">
        <f>$A$1218</f>
        <v>2</v>
      </c>
      <c r="B1309" s="285" t="s">
        <v>240</v>
      </c>
      <c r="C1309" s="310" t="s">
        <v>132</v>
      </c>
      <c r="D1309" s="133" t="s">
        <v>71</v>
      </c>
      <c r="E1309" s="133" t="s">
        <v>71</v>
      </c>
      <c r="F1309" s="143" t="s">
        <v>0</v>
      </c>
      <c r="G1309" s="228">
        <v>1</v>
      </c>
      <c r="H1309" s="229"/>
      <c r="I1309" s="939">
        <f>G1309*H1309</f>
        <v>0</v>
      </c>
    </row>
    <row r="1310" spans="1:9" ht="12">
      <c r="A1310" s="256"/>
      <c r="B1310" s="285"/>
      <c r="C1310" s="311"/>
      <c r="D1310" s="130"/>
      <c r="E1310" s="130"/>
      <c r="F1310" s="146"/>
      <c r="G1310" s="292"/>
      <c r="H1310" s="293"/>
      <c r="I1310" s="978"/>
    </row>
    <row r="1311" spans="1:9" ht="60">
      <c r="A1311" s="256">
        <f>$A$1218</f>
        <v>2</v>
      </c>
      <c r="B1311" s="285" t="s">
        <v>241</v>
      </c>
      <c r="C1311" s="312" t="s">
        <v>336</v>
      </c>
      <c r="D1311" s="133" t="s">
        <v>71</v>
      </c>
      <c r="E1311" s="133" t="s">
        <v>71</v>
      </c>
      <c r="F1311" s="143" t="s">
        <v>0</v>
      </c>
      <c r="G1311" s="228">
        <v>1</v>
      </c>
      <c r="H1311" s="229"/>
      <c r="I1311" s="939">
        <f>G1311*H1311</f>
        <v>0</v>
      </c>
    </row>
    <row r="1312" spans="1:9" ht="12">
      <c r="A1312" s="307"/>
      <c r="B1312" s="308"/>
      <c r="C1312" s="324"/>
      <c r="D1312" s="325"/>
      <c r="E1312" s="325"/>
      <c r="F1312" s="326"/>
      <c r="G1312" s="327"/>
      <c r="H1312" s="328"/>
      <c r="I1312" s="983"/>
    </row>
    <row r="1313" spans="1:9" ht="28">
      <c r="A1313" s="48">
        <f>A1218</f>
        <v>2</v>
      </c>
      <c r="B1313" s="270"/>
      <c r="C1313" s="50" t="s">
        <v>30</v>
      </c>
      <c r="D1313" s="51"/>
      <c r="E1313" s="51"/>
      <c r="F1313" s="51"/>
      <c r="G1313" s="40"/>
      <c r="H1313" s="52"/>
      <c r="I1313" s="935">
        <f>SUM(I1219:I1312)</f>
        <v>0</v>
      </c>
    </row>
    <row r="1315" spans="1:9" ht="28">
      <c r="A1315" s="48">
        <v>3</v>
      </c>
      <c r="B1315" s="50"/>
      <c r="C1315" s="39" t="s">
        <v>83</v>
      </c>
      <c r="D1315" s="51"/>
      <c r="E1315" s="51"/>
      <c r="F1315" s="51"/>
      <c r="G1315" s="40"/>
      <c r="H1315" s="41"/>
      <c r="I1315" s="935"/>
    </row>
    <row r="1316" spans="1:9" ht="12">
      <c r="A1316" s="282"/>
      <c r="B1316" s="283"/>
      <c r="C1316" s="284"/>
      <c r="D1316" s="222"/>
      <c r="E1316" s="222"/>
      <c r="F1316" s="223"/>
      <c r="G1316" s="224"/>
      <c r="H1316" s="225"/>
      <c r="I1316" s="976"/>
    </row>
    <row r="1317" spans="1:9" ht="72">
      <c r="A1317" s="256">
        <f>$A$1315</f>
        <v>3</v>
      </c>
      <c r="B1317" s="329" t="s">
        <v>5</v>
      </c>
      <c r="C1317" s="784" t="s">
        <v>110</v>
      </c>
      <c r="D1317" s="785"/>
      <c r="E1317" s="785"/>
      <c r="F1317" s="786"/>
      <c r="G1317" s="787"/>
      <c r="H1317" s="788"/>
      <c r="I1317" s="958"/>
    </row>
    <row r="1318" spans="1:9" ht="12">
      <c r="A1318" s="282"/>
      <c r="B1318" s="329"/>
      <c r="C1318" s="789" t="s">
        <v>111</v>
      </c>
      <c r="D1318" s="790"/>
      <c r="E1318" s="790"/>
      <c r="F1318" s="731" t="s">
        <v>0</v>
      </c>
      <c r="G1318" s="732">
        <v>1</v>
      </c>
      <c r="H1318" s="733"/>
      <c r="I1318" s="943">
        <f>G1318*H1318</f>
        <v>0</v>
      </c>
    </row>
    <row r="1319" spans="1:9" ht="12">
      <c r="A1319" s="282"/>
      <c r="B1319" s="329"/>
      <c r="C1319" s="422"/>
      <c r="D1319" s="222"/>
      <c r="E1319" s="222"/>
      <c r="F1319" s="223"/>
      <c r="G1319" s="224"/>
      <c r="H1319" s="225"/>
      <c r="I1319" s="976"/>
    </row>
    <row r="1320" spans="1:9" ht="44.25" customHeight="1">
      <c r="A1320" s="256">
        <f>$A$1315</f>
        <v>3</v>
      </c>
      <c r="B1320" s="329" t="s">
        <v>6</v>
      </c>
      <c r="C1320" s="221" t="s">
        <v>242</v>
      </c>
      <c r="D1320" s="222"/>
      <c r="E1320" s="222"/>
      <c r="F1320" s="223"/>
      <c r="G1320" s="224"/>
      <c r="H1320" s="225"/>
      <c r="I1320" s="976"/>
    </row>
    <row r="1321" spans="1:9" ht="12">
      <c r="A1321" s="282"/>
      <c r="B1321" s="329"/>
      <c r="C1321" s="334" t="s">
        <v>243</v>
      </c>
      <c r="D1321" s="222"/>
      <c r="E1321" s="222"/>
      <c r="F1321" s="223"/>
      <c r="G1321" s="224"/>
      <c r="H1321" s="225"/>
      <c r="I1321" s="976"/>
    </row>
    <row r="1322" spans="1:9" ht="12">
      <c r="A1322" s="282"/>
      <c r="B1322" s="329"/>
      <c r="C1322" s="226" t="s">
        <v>244</v>
      </c>
      <c r="D1322" s="133" t="s">
        <v>71</v>
      </c>
      <c r="E1322" s="133" t="s">
        <v>71</v>
      </c>
      <c r="F1322" s="227" t="s">
        <v>0</v>
      </c>
      <c r="G1322" s="228">
        <v>4</v>
      </c>
      <c r="H1322" s="229"/>
      <c r="I1322" s="939">
        <f>G1322*H1322</f>
        <v>0</v>
      </c>
    </row>
    <row r="1323" spans="1:9" ht="12">
      <c r="A1323" s="282"/>
      <c r="B1323" s="329"/>
      <c r="C1323" s="156"/>
      <c r="D1323" s="222"/>
      <c r="E1323" s="222"/>
      <c r="F1323" s="223"/>
      <c r="G1323" s="224"/>
      <c r="H1323" s="225"/>
      <c r="I1323" s="976"/>
    </row>
    <row r="1324" spans="1:9" ht="36">
      <c r="A1324" s="256">
        <f>$A$1315</f>
        <v>3</v>
      </c>
      <c r="B1324" s="285" t="s">
        <v>7</v>
      </c>
      <c r="C1324" s="423" t="s">
        <v>245</v>
      </c>
      <c r="D1324" s="133" t="s">
        <v>71</v>
      </c>
      <c r="E1324" s="133" t="s">
        <v>71</v>
      </c>
      <c r="F1324" s="227" t="s">
        <v>0</v>
      </c>
      <c r="G1324" s="228">
        <v>6</v>
      </c>
      <c r="H1324" s="229"/>
      <c r="I1324" s="939">
        <f>G1324*H1324</f>
        <v>0</v>
      </c>
    </row>
    <row r="1325" spans="1:9" ht="12">
      <c r="A1325" s="256"/>
      <c r="B1325" s="285"/>
      <c r="C1325" s="424"/>
      <c r="D1325" s="125"/>
      <c r="E1325" s="125"/>
      <c r="F1325" s="286"/>
      <c r="G1325" s="82"/>
      <c r="H1325" s="287"/>
      <c r="I1325" s="981"/>
    </row>
    <row r="1326" spans="1:9" ht="24">
      <c r="A1326" s="256">
        <f>$A$1315</f>
        <v>3</v>
      </c>
      <c r="B1326" s="288" t="s">
        <v>8</v>
      </c>
      <c r="C1326" s="423" t="s">
        <v>246</v>
      </c>
      <c r="D1326" s="133" t="s">
        <v>71</v>
      </c>
      <c r="E1326" s="133" t="s">
        <v>71</v>
      </c>
      <c r="F1326" s="227" t="s">
        <v>0</v>
      </c>
      <c r="G1326" s="228">
        <v>6</v>
      </c>
      <c r="H1326" s="229"/>
      <c r="I1326" s="939">
        <f>G1326*H1326</f>
        <v>0</v>
      </c>
    </row>
    <row r="1327" spans="1:9" ht="12">
      <c r="A1327" s="249"/>
      <c r="B1327" s="288"/>
      <c r="C1327" s="425"/>
      <c r="D1327" s="289"/>
      <c r="E1327" s="289"/>
      <c r="F1327" s="286"/>
      <c r="G1327" s="82"/>
      <c r="H1327" s="287"/>
      <c r="I1327" s="981"/>
    </row>
    <row r="1328" spans="1:9" ht="36.75" customHeight="1">
      <c r="A1328" s="256">
        <f>$A$1315</f>
        <v>3</v>
      </c>
      <c r="B1328" s="288" t="s">
        <v>9</v>
      </c>
      <c r="C1328" s="330" t="s">
        <v>247</v>
      </c>
      <c r="D1328" s="289"/>
      <c r="E1328" s="289"/>
      <c r="F1328" s="286"/>
      <c r="G1328" s="82"/>
      <c r="H1328" s="287"/>
      <c r="I1328" s="981"/>
    </row>
    <row r="1329" spans="1:9" ht="12">
      <c r="A1329" s="249"/>
      <c r="B1329" s="288"/>
      <c r="C1329" s="330" t="s">
        <v>85</v>
      </c>
      <c r="D1329" s="289"/>
      <c r="E1329" s="289"/>
      <c r="F1329" s="286"/>
      <c r="G1329" s="82"/>
      <c r="H1329" s="287"/>
      <c r="I1329" s="981"/>
    </row>
    <row r="1330" spans="1:9" ht="12">
      <c r="A1330" s="249"/>
      <c r="B1330" s="288"/>
      <c r="C1330" s="331" t="s">
        <v>86</v>
      </c>
      <c r="D1330" s="127"/>
      <c r="E1330" s="127"/>
      <c r="F1330" s="286"/>
      <c r="G1330" s="82"/>
      <c r="H1330" s="287"/>
      <c r="I1330" s="981"/>
    </row>
    <row r="1331" spans="1:9" ht="12">
      <c r="A1331" s="249"/>
      <c r="B1331" s="288"/>
      <c r="C1331" s="331" t="s">
        <v>87</v>
      </c>
      <c r="D1331" s="128"/>
      <c r="E1331" s="128"/>
      <c r="F1331" s="286"/>
      <c r="G1331" s="82"/>
      <c r="H1331" s="287"/>
      <c r="I1331" s="981"/>
    </row>
    <row r="1332" spans="1:9" ht="12">
      <c r="A1332" s="249"/>
      <c r="B1332" s="288"/>
      <c r="C1332" s="331" t="s">
        <v>88</v>
      </c>
      <c r="D1332" s="128"/>
      <c r="E1332" s="128"/>
      <c r="F1332" s="286"/>
      <c r="G1332" s="82"/>
      <c r="H1332" s="287"/>
      <c r="I1332" s="981"/>
    </row>
    <row r="1333" spans="1:9" ht="24">
      <c r="A1333" s="249"/>
      <c r="B1333" s="288"/>
      <c r="C1333" s="331" t="s">
        <v>89</v>
      </c>
      <c r="D1333" s="125"/>
      <c r="E1333" s="125"/>
      <c r="F1333" s="286"/>
      <c r="G1333" s="82"/>
      <c r="H1333" s="287"/>
      <c r="I1333" s="981"/>
    </row>
    <row r="1334" spans="1:9" ht="36">
      <c r="A1334" s="249"/>
      <c r="B1334" s="288"/>
      <c r="C1334" s="332" t="s">
        <v>248</v>
      </c>
      <c r="D1334" s="125"/>
      <c r="E1334" s="125"/>
      <c r="F1334" s="286"/>
      <c r="G1334" s="82"/>
      <c r="H1334" s="287"/>
      <c r="I1334" s="981"/>
    </row>
    <row r="1335" spans="1:9" ht="24">
      <c r="A1335" s="249"/>
      <c r="B1335" s="288"/>
      <c r="C1335" s="331" t="s">
        <v>91</v>
      </c>
      <c r="D1335" s="125"/>
      <c r="E1335" s="125"/>
      <c r="F1335" s="286"/>
      <c r="G1335" s="292"/>
      <c r="H1335" s="293"/>
      <c r="I1335" s="978"/>
    </row>
    <row r="1336" spans="1:9" ht="24" customHeight="1">
      <c r="A1336" s="249"/>
      <c r="B1336" s="288"/>
      <c r="C1336" s="332" t="s">
        <v>92</v>
      </c>
      <c r="D1336" s="125"/>
      <c r="E1336" s="125"/>
      <c r="F1336" s="286"/>
      <c r="G1336" s="292"/>
      <c r="H1336" s="293"/>
      <c r="I1336" s="978"/>
    </row>
    <row r="1337" spans="1:9" ht="12">
      <c r="A1337" s="249"/>
      <c r="B1337" s="288"/>
      <c r="C1337" s="332" t="s">
        <v>93</v>
      </c>
      <c r="D1337" s="125"/>
      <c r="E1337" s="125"/>
      <c r="F1337" s="286"/>
      <c r="G1337" s="292"/>
      <c r="H1337" s="293"/>
      <c r="I1337" s="978"/>
    </row>
    <row r="1338" spans="1:9" ht="12">
      <c r="A1338" s="249"/>
      <c r="B1338" s="288"/>
      <c r="C1338" s="331" t="s">
        <v>94</v>
      </c>
      <c r="D1338" s="125"/>
      <c r="E1338" s="125"/>
      <c r="F1338" s="286"/>
      <c r="G1338" s="292"/>
      <c r="H1338" s="293"/>
      <c r="I1338" s="978"/>
    </row>
    <row r="1339" spans="1:9" ht="12">
      <c r="A1339" s="249"/>
      <c r="B1339" s="288"/>
      <c r="C1339" s="331" t="s">
        <v>95</v>
      </c>
      <c r="D1339" s="125"/>
      <c r="E1339" s="125"/>
      <c r="F1339" s="286"/>
      <c r="G1339" s="292"/>
      <c r="H1339" s="293"/>
      <c r="I1339" s="978"/>
    </row>
    <row r="1340" spans="1:9" ht="24">
      <c r="A1340" s="249"/>
      <c r="B1340" s="288"/>
      <c r="C1340" s="331" t="s">
        <v>96</v>
      </c>
      <c r="D1340" s="125"/>
      <c r="E1340" s="125"/>
      <c r="F1340" s="286"/>
      <c r="G1340" s="292"/>
      <c r="H1340" s="293"/>
      <c r="I1340" s="978"/>
    </row>
    <row r="1341" spans="1:9" ht="24">
      <c r="A1341" s="249"/>
      <c r="B1341" s="288"/>
      <c r="C1341" s="330" t="s">
        <v>97</v>
      </c>
      <c r="D1341" s="125"/>
      <c r="E1341" s="125"/>
      <c r="F1341" s="286"/>
      <c r="G1341" s="292"/>
      <c r="H1341" s="293"/>
      <c r="I1341" s="978"/>
    </row>
    <row r="1342" spans="1:9" ht="12">
      <c r="A1342" s="249"/>
      <c r="B1342" s="288"/>
      <c r="C1342" s="333" t="s">
        <v>98</v>
      </c>
      <c r="D1342" s="132" t="s">
        <v>71</v>
      </c>
      <c r="E1342" s="132" t="s">
        <v>71</v>
      </c>
      <c r="F1342" s="227" t="s">
        <v>22</v>
      </c>
      <c r="G1342" s="228">
        <v>65</v>
      </c>
      <c r="H1342" s="229"/>
      <c r="I1342" s="939">
        <f>G1342*H1342</f>
        <v>0</v>
      </c>
    </row>
    <row r="1343" spans="1:9" ht="12">
      <c r="A1343" s="249"/>
      <c r="B1343" s="288"/>
      <c r="C1343" s="425"/>
      <c r="D1343" s="289"/>
      <c r="E1343" s="289"/>
      <c r="F1343" s="286"/>
      <c r="G1343" s="82"/>
      <c r="H1343" s="287"/>
      <c r="I1343" s="981"/>
    </row>
    <row r="1344" spans="1:9" ht="35.25" customHeight="1">
      <c r="A1344" s="256">
        <f>$A$1315</f>
        <v>3</v>
      </c>
      <c r="B1344" s="288" t="s">
        <v>10</v>
      </c>
      <c r="C1344" s="330" t="s">
        <v>249</v>
      </c>
      <c r="D1344" s="289"/>
      <c r="E1344" s="289"/>
      <c r="F1344" s="286"/>
      <c r="G1344" s="82"/>
      <c r="H1344" s="287"/>
      <c r="I1344" s="981"/>
    </row>
    <row r="1345" spans="1:9" ht="12">
      <c r="A1345" s="249"/>
      <c r="B1345" s="288"/>
      <c r="C1345" s="330" t="s">
        <v>85</v>
      </c>
      <c r="D1345" s="289"/>
      <c r="E1345" s="289"/>
      <c r="F1345" s="286"/>
      <c r="G1345" s="82"/>
      <c r="H1345" s="287"/>
      <c r="I1345" s="981"/>
    </row>
    <row r="1346" spans="1:9" ht="12">
      <c r="A1346" s="249"/>
      <c r="B1346" s="288"/>
      <c r="C1346" s="331" t="s">
        <v>86</v>
      </c>
      <c r="D1346" s="127"/>
      <c r="E1346" s="127"/>
      <c r="F1346" s="286"/>
      <c r="G1346" s="82"/>
      <c r="H1346" s="287"/>
      <c r="I1346" s="981"/>
    </row>
    <row r="1347" spans="1:9" ht="12">
      <c r="A1347" s="249"/>
      <c r="B1347" s="288"/>
      <c r="C1347" s="331" t="s">
        <v>87</v>
      </c>
      <c r="D1347" s="128"/>
      <c r="E1347" s="128"/>
      <c r="F1347" s="286"/>
      <c r="G1347" s="82"/>
      <c r="H1347" s="287"/>
      <c r="I1347" s="981"/>
    </row>
    <row r="1348" spans="1:9" ht="12">
      <c r="A1348" s="249"/>
      <c r="B1348" s="288"/>
      <c r="C1348" s="331" t="s">
        <v>88</v>
      </c>
      <c r="D1348" s="128"/>
      <c r="E1348" s="128"/>
      <c r="F1348" s="286"/>
      <c r="G1348" s="82"/>
      <c r="H1348" s="287"/>
      <c r="I1348" s="981"/>
    </row>
    <row r="1349" spans="1:9" ht="24">
      <c r="A1349" s="249"/>
      <c r="B1349" s="288"/>
      <c r="C1349" s="331" t="s">
        <v>89</v>
      </c>
      <c r="D1349" s="125"/>
      <c r="E1349" s="125"/>
      <c r="F1349" s="286"/>
      <c r="G1349" s="82"/>
      <c r="H1349" s="287"/>
      <c r="I1349" s="981"/>
    </row>
    <row r="1350" spans="1:9" ht="36">
      <c r="A1350" s="249"/>
      <c r="B1350" s="288"/>
      <c r="C1350" s="332" t="s">
        <v>250</v>
      </c>
      <c r="D1350" s="125"/>
      <c r="E1350" s="125"/>
      <c r="F1350" s="286"/>
      <c r="G1350" s="82"/>
      <c r="H1350" s="287"/>
      <c r="I1350" s="981"/>
    </row>
    <row r="1351" spans="1:9" ht="24">
      <c r="A1351" s="249"/>
      <c r="B1351" s="288"/>
      <c r="C1351" s="331" t="s">
        <v>91</v>
      </c>
      <c r="D1351" s="125"/>
      <c r="E1351" s="125"/>
      <c r="F1351" s="286"/>
      <c r="G1351" s="292"/>
      <c r="H1351" s="293"/>
      <c r="I1351" s="978"/>
    </row>
    <row r="1352" spans="1:9" ht="23.25" customHeight="1">
      <c r="A1352" s="249"/>
      <c r="B1352" s="288"/>
      <c r="C1352" s="332" t="s">
        <v>92</v>
      </c>
      <c r="D1352" s="125"/>
      <c r="E1352" s="125"/>
      <c r="F1352" s="286"/>
      <c r="G1352" s="292"/>
      <c r="H1352" s="293"/>
      <c r="I1352" s="978"/>
    </row>
    <row r="1353" spans="1:9" ht="12">
      <c r="A1353" s="249"/>
      <c r="B1353" s="288"/>
      <c r="C1353" s="332" t="s">
        <v>93</v>
      </c>
      <c r="D1353" s="125"/>
      <c r="E1353" s="125"/>
      <c r="F1353" s="286"/>
      <c r="G1353" s="292"/>
      <c r="H1353" s="293"/>
      <c r="I1353" s="978"/>
    </row>
    <row r="1354" spans="1:9" ht="12">
      <c r="A1354" s="249"/>
      <c r="B1354" s="288"/>
      <c r="C1354" s="331" t="s">
        <v>94</v>
      </c>
      <c r="D1354" s="125"/>
      <c r="E1354" s="125"/>
      <c r="F1354" s="286"/>
      <c r="G1354" s="292"/>
      <c r="H1354" s="293"/>
      <c r="I1354" s="978"/>
    </row>
    <row r="1355" spans="1:9" ht="12">
      <c r="A1355" s="249"/>
      <c r="B1355" s="288"/>
      <c r="C1355" s="331" t="s">
        <v>95</v>
      </c>
      <c r="D1355" s="125"/>
      <c r="E1355" s="125"/>
      <c r="F1355" s="286"/>
      <c r="G1355" s="292"/>
      <c r="H1355" s="293"/>
      <c r="I1355" s="978"/>
    </row>
    <row r="1356" spans="1:9" ht="24">
      <c r="A1356" s="249"/>
      <c r="B1356" s="288"/>
      <c r="C1356" s="331" t="s">
        <v>96</v>
      </c>
      <c r="D1356" s="125"/>
      <c r="E1356" s="125"/>
      <c r="F1356" s="286"/>
      <c r="G1356" s="292"/>
      <c r="H1356" s="293"/>
      <c r="I1356" s="978"/>
    </row>
    <row r="1357" spans="1:9" ht="24">
      <c r="A1357" s="249"/>
      <c r="B1357" s="288"/>
      <c r="C1357" s="330" t="s">
        <v>97</v>
      </c>
      <c r="D1357" s="125"/>
      <c r="E1357" s="125"/>
      <c r="F1357" s="286"/>
      <c r="G1357" s="292"/>
      <c r="H1357" s="293"/>
      <c r="I1357" s="978"/>
    </row>
    <row r="1358" spans="1:9" ht="12">
      <c r="A1358" s="249"/>
      <c r="B1358" s="288"/>
      <c r="C1358" s="333" t="s">
        <v>98</v>
      </c>
      <c r="D1358" s="132" t="s">
        <v>71</v>
      </c>
      <c r="E1358" s="132" t="s">
        <v>71</v>
      </c>
      <c r="F1358" s="227" t="s">
        <v>22</v>
      </c>
      <c r="G1358" s="228">
        <v>15</v>
      </c>
      <c r="H1358" s="229"/>
      <c r="I1358" s="939">
        <f>G1358*H1358</f>
        <v>0</v>
      </c>
    </row>
    <row r="1359" spans="1:9" ht="12">
      <c r="A1359" s="249"/>
      <c r="B1359" s="288"/>
      <c r="C1359" s="425"/>
      <c r="D1359" s="289"/>
      <c r="E1359" s="289"/>
      <c r="F1359" s="286"/>
      <c r="G1359" s="82"/>
      <c r="H1359" s="287"/>
      <c r="I1359" s="981"/>
    </row>
    <row r="1360" spans="1:9" ht="35.25" customHeight="1">
      <c r="A1360" s="256">
        <f>$A$1315</f>
        <v>3</v>
      </c>
      <c r="B1360" s="288" t="s">
        <v>20</v>
      </c>
      <c r="C1360" s="330" t="s">
        <v>84</v>
      </c>
      <c r="D1360" s="289"/>
      <c r="E1360" s="289"/>
      <c r="F1360" s="286"/>
      <c r="G1360" s="82"/>
      <c r="H1360" s="287"/>
      <c r="I1360" s="981"/>
    </row>
    <row r="1361" spans="1:9" ht="12">
      <c r="A1361" s="249"/>
      <c r="B1361" s="288"/>
      <c r="C1361" s="330" t="s">
        <v>85</v>
      </c>
      <c r="D1361" s="289"/>
      <c r="E1361" s="289"/>
      <c r="F1361" s="286"/>
      <c r="G1361" s="82"/>
      <c r="H1361" s="287"/>
      <c r="I1361" s="981"/>
    </row>
    <row r="1362" spans="1:9" ht="12">
      <c r="A1362" s="249"/>
      <c r="B1362" s="288"/>
      <c r="C1362" s="331" t="s">
        <v>86</v>
      </c>
      <c r="D1362" s="127"/>
      <c r="E1362" s="127"/>
      <c r="F1362" s="286"/>
      <c r="G1362" s="82"/>
      <c r="H1362" s="287"/>
      <c r="I1362" s="981"/>
    </row>
    <row r="1363" spans="1:9" ht="12">
      <c r="A1363" s="249"/>
      <c r="B1363" s="288"/>
      <c r="C1363" s="331" t="s">
        <v>87</v>
      </c>
      <c r="D1363" s="128"/>
      <c r="E1363" s="128"/>
      <c r="F1363" s="286"/>
      <c r="G1363" s="82"/>
      <c r="H1363" s="287"/>
      <c r="I1363" s="981"/>
    </row>
    <row r="1364" spans="1:9" ht="12">
      <c r="A1364" s="249"/>
      <c r="B1364" s="288"/>
      <c r="C1364" s="331" t="s">
        <v>88</v>
      </c>
      <c r="D1364" s="128"/>
      <c r="E1364" s="128"/>
      <c r="F1364" s="286"/>
      <c r="G1364" s="82"/>
      <c r="H1364" s="287"/>
      <c r="I1364" s="981"/>
    </row>
    <row r="1365" spans="1:9" ht="24">
      <c r="A1365" s="249"/>
      <c r="B1365" s="288"/>
      <c r="C1365" s="331" t="s">
        <v>89</v>
      </c>
      <c r="D1365" s="125"/>
      <c r="E1365" s="125"/>
      <c r="F1365" s="286"/>
      <c r="G1365" s="82"/>
      <c r="H1365" s="287"/>
      <c r="I1365" s="981"/>
    </row>
    <row r="1366" spans="1:9" ht="36">
      <c r="A1366" s="249"/>
      <c r="B1366" s="288"/>
      <c r="C1366" s="332" t="s">
        <v>90</v>
      </c>
      <c r="D1366" s="125"/>
      <c r="E1366" s="125"/>
      <c r="F1366" s="286"/>
      <c r="G1366" s="82"/>
      <c r="H1366" s="287"/>
      <c r="I1366" s="981"/>
    </row>
    <row r="1367" spans="1:9" ht="24">
      <c r="A1367" s="249"/>
      <c r="B1367" s="288"/>
      <c r="C1367" s="331" t="s">
        <v>91</v>
      </c>
      <c r="D1367" s="125"/>
      <c r="E1367" s="125"/>
      <c r="F1367" s="286"/>
      <c r="G1367" s="292"/>
      <c r="H1367" s="293"/>
      <c r="I1367" s="978"/>
    </row>
    <row r="1368" spans="1:9" ht="24" customHeight="1">
      <c r="A1368" s="249"/>
      <c r="B1368" s="288"/>
      <c r="C1368" s="332" t="s">
        <v>92</v>
      </c>
      <c r="D1368" s="125"/>
      <c r="E1368" s="125"/>
      <c r="F1368" s="286"/>
      <c r="G1368" s="292"/>
      <c r="H1368" s="293"/>
      <c r="I1368" s="978"/>
    </row>
    <row r="1369" spans="1:9" ht="12">
      <c r="A1369" s="249"/>
      <c r="B1369" s="288"/>
      <c r="C1369" s="332" t="s">
        <v>93</v>
      </c>
      <c r="D1369" s="125"/>
      <c r="E1369" s="125"/>
      <c r="F1369" s="286"/>
      <c r="G1369" s="292"/>
      <c r="H1369" s="293"/>
      <c r="I1369" s="978"/>
    </row>
    <row r="1370" spans="1:9" ht="12">
      <c r="A1370" s="249"/>
      <c r="B1370" s="288"/>
      <c r="C1370" s="331" t="s">
        <v>94</v>
      </c>
      <c r="D1370" s="125"/>
      <c r="E1370" s="125"/>
      <c r="F1370" s="286"/>
      <c r="G1370" s="292"/>
      <c r="H1370" s="293"/>
      <c r="I1370" s="978"/>
    </row>
    <row r="1371" spans="1:9" ht="12">
      <c r="A1371" s="249"/>
      <c r="B1371" s="288"/>
      <c r="C1371" s="331" t="s">
        <v>95</v>
      </c>
      <c r="D1371" s="125"/>
      <c r="E1371" s="125"/>
      <c r="F1371" s="286"/>
      <c r="G1371" s="292"/>
      <c r="H1371" s="293"/>
      <c r="I1371" s="978"/>
    </row>
    <row r="1372" spans="1:9" ht="24">
      <c r="A1372" s="249"/>
      <c r="B1372" s="288"/>
      <c r="C1372" s="331" t="s">
        <v>96</v>
      </c>
      <c r="D1372" s="125"/>
      <c r="E1372" s="125"/>
      <c r="F1372" s="286"/>
      <c r="G1372" s="292"/>
      <c r="H1372" s="293"/>
      <c r="I1372" s="978"/>
    </row>
    <row r="1373" spans="1:9" ht="24">
      <c r="A1373" s="249"/>
      <c r="B1373" s="288"/>
      <c r="C1373" s="330" t="s">
        <v>97</v>
      </c>
      <c r="D1373" s="125"/>
      <c r="E1373" s="125"/>
      <c r="F1373" s="286"/>
      <c r="G1373" s="292"/>
      <c r="H1373" s="293"/>
      <c r="I1373" s="978"/>
    </row>
    <row r="1374" spans="1:9" ht="12">
      <c r="A1374" s="249"/>
      <c r="B1374" s="288"/>
      <c r="C1374" s="333" t="s">
        <v>98</v>
      </c>
      <c r="D1374" s="132" t="s">
        <v>71</v>
      </c>
      <c r="E1374" s="132" t="s">
        <v>71</v>
      </c>
      <c r="F1374" s="227" t="s">
        <v>22</v>
      </c>
      <c r="G1374" s="228">
        <v>15</v>
      </c>
      <c r="H1374" s="229"/>
      <c r="I1374" s="939">
        <f>G1374*H1374</f>
        <v>0</v>
      </c>
    </row>
    <row r="1375" spans="1:9" ht="12">
      <c r="A1375" s="249"/>
      <c r="B1375" s="288"/>
      <c r="C1375" s="425"/>
      <c r="D1375" s="289"/>
      <c r="E1375" s="289"/>
      <c r="F1375" s="286"/>
      <c r="G1375" s="82"/>
      <c r="H1375" s="287"/>
      <c r="I1375" s="981"/>
    </row>
    <row r="1376" spans="1:9" ht="36" customHeight="1">
      <c r="A1376" s="256">
        <f>$A$1315</f>
        <v>3</v>
      </c>
      <c r="B1376" s="288" t="s">
        <v>21</v>
      </c>
      <c r="C1376" s="330" t="s">
        <v>251</v>
      </c>
      <c r="D1376" s="289"/>
      <c r="E1376" s="289"/>
      <c r="F1376" s="286"/>
      <c r="G1376" s="82"/>
      <c r="H1376" s="287"/>
      <c r="I1376" s="981"/>
    </row>
    <row r="1377" spans="1:9" ht="12">
      <c r="A1377" s="249"/>
      <c r="B1377" s="288"/>
      <c r="C1377" s="330" t="s">
        <v>85</v>
      </c>
      <c r="D1377" s="289"/>
      <c r="E1377" s="289"/>
      <c r="F1377" s="286"/>
      <c r="G1377" s="82"/>
      <c r="H1377" s="287"/>
      <c r="I1377" s="981"/>
    </row>
    <row r="1378" spans="1:9" ht="12">
      <c r="A1378" s="249"/>
      <c r="B1378" s="288"/>
      <c r="C1378" s="331" t="s">
        <v>86</v>
      </c>
      <c r="D1378" s="127"/>
      <c r="E1378" s="127"/>
      <c r="F1378" s="286"/>
      <c r="G1378" s="82"/>
      <c r="H1378" s="287"/>
      <c r="I1378" s="981"/>
    </row>
    <row r="1379" spans="1:9" ht="12">
      <c r="A1379" s="249"/>
      <c r="B1379" s="288"/>
      <c r="C1379" s="331" t="s">
        <v>87</v>
      </c>
      <c r="D1379" s="128"/>
      <c r="E1379" s="128"/>
      <c r="F1379" s="286"/>
      <c r="G1379" s="82"/>
      <c r="H1379" s="287"/>
      <c r="I1379" s="981"/>
    </row>
    <row r="1380" spans="1:9" ht="12">
      <c r="A1380" s="249"/>
      <c r="B1380" s="288"/>
      <c r="C1380" s="331" t="s">
        <v>88</v>
      </c>
      <c r="D1380" s="128"/>
      <c r="E1380" s="128"/>
      <c r="F1380" s="286"/>
      <c r="G1380" s="82"/>
      <c r="H1380" s="287"/>
      <c r="I1380" s="981"/>
    </row>
    <row r="1381" spans="1:9" ht="24">
      <c r="A1381" s="249"/>
      <c r="B1381" s="288"/>
      <c r="C1381" s="331" t="s">
        <v>89</v>
      </c>
      <c r="D1381" s="125"/>
      <c r="E1381" s="125"/>
      <c r="F1381" s="286"/>
      <c r="G1381" s="82"/>
      <c r="H1381" s="287"/>
      <c r="I1381" s="981"/>
    </row>
    <row r="1382" spans="1:9" ht="36">
      <c r="A1382" s="249"/>
      <c r="B1382" s="288"/>
      <c r="C1382" s="332" t="s">
        <v>248</v>
      </c>
      <c r="D1382" s="125"/>
      <c r="E1382" s="125"/>
      <c r="F1382" s="286"/>
      <c r="G1382" s="82"/>
      <c r="H1382" s="287"/>
      <c r="I1382" s="981"/>
    </row>
    <row r="1383" spans="1:9" ht="24">
      <c r="A1383" s="249"/>
      <c r="B1383" s="288"/>
      <c r="C1383" s="331" t="s">
        <v>91</v>
      </c>
      <c r="D1383" s="125"/>
      <c r="E1383" s="125"/>
      <c r="F1383" s="286"/>
      <c r="G1383" s="292"/>
      <c r="H1383" s="293"/>
      <c r="I1383" s="978"/>
    </row>
    <row r="1384" spans="1:9" ht="24" customHeight="1">
      <c r="A1384" s="249"/>
      <c r="B1384" s="288"/>
      <c r="C1384" s="332" t="s">
        <v>92</v>
      </c>
      <c r="D1384" s="125"/>
      <c r="E1384" s="125"/>
      <c r="F1384" s="286"/>
      <c r="G1384" s="292"/>
      <c r="H1384" s="293"/>
      <c r="I1384" s="978"/>
    </row>
    <row r="1385" spans="1:9" ht="12">
      <c r="A1385" s="256"/>
      <c r="B1385" s="288"/>
      <c r="C1385" s="332" t="s">
        <v>93</v>
      </c>
      <c r="D1385" s="125"/>
      <c r="E1385" s="125"/>
      <c r="F1385" s="286"/>
      <c r="G1385" s="292"/>
      <c r="H1385" s="293"/>
      <c r="I1385" s="978"/>
    </row>
    <row r="1386" spans="1:9" ht="12">
      <c r="A1386" s="249"/>
      <c r="B1386" s="288"/>
      <c r="C1386" s="331" t="s">
        <v>94</v>
      </c>
      <c r="D1386" s="125"/>
      <c r="E1386" s="125"/>
      <c r="F1386" s="286"/>
      <c r="G1386" s="292"/>
      <c r="H1386" s="293"/>
      <c r="I1386" s="978"/>
    </row>
    <row r="1387" spans="1:9" ht="12">
      <c r="A1387" s="249"/>
      <c r="B1387" s="288"/>
      <c r="C1387" s="331" t="s">
        <v>95</v>
      </c>
      <c r="D1387" s="125"/>
      <c r="E1387" s="125"/>
      <c r="F1387" s="286"/>
      <c r="G1387" s="292"/>
      <c r="H1387" s="293"/>
      <c r="I1387" s="978"/>
    </row>
    <row r="1388" spans="1:9" ht="24">
      <c r="A1388" s="256"/>
      <c r="B1388" s="288"/>
      <c r="C1388" s="331" t="s">
        <v>96</v>
      </c>
      <c r="D1388" s="125"/>
      <c r="E1388" s="125"/>
      <c r="F1388" s="286"/>
      <c r="G1388" s="292"/>
      <c r="H1388" s="293"/>
      <c r="I1388" s="978"/>
    </row>
    <row r="1389" spans="1:9" ht="24">
      <c r="A1389" s="249"/>
      <c r="B1389" s="288"/>
      <c r="C1389" s="330" t="s">
        <v>97</v>
      </c>
      <c r="D1389" s="125"/>
      <c r="E1389" s="125"/>
      <c r="F1389" s="286"/>
      <c r="G1389" s="292"/>
      <c r="H1389" s="293"/>
      <c r="I1389" s="978"/>
    </row>
    <row r="1390" spans="1:9" ht="12">
      <c r="A1390" s="256"/>
      <c r="B1390" s="288"/>
      <c r="C1390" s="333" t="s">
        <v>98</v>
      </c>
      <c r="D1390" s="132" t="s">
        <v>71</v>
      </c>
      <c r="E1390" s="132" t="s">
        <v>71</v>
      </c>
      <c r="F1390" s="227" t="s">
        <v>22</v>
      </c>
      <c r="G1390" s="228">
        <v>25</v>
      </c>
      <c r="H1390" s="229"/>
      <c r="I1390" s="939">
        <f>G1390*H1390</f>
        <v>0</v>
      </c>
    </row>
    <row r="1391" spans="1:9" ht="12">
      <c r="A1391" s="249"/>
      <c r="B1391" s="288"/>
      <c r="C1391" s="330"/>
      <c r="D1391" s="125"/>
      <c r="E1391" s="125"/>
      <c r="F1391" s="286"/>
      <c r="G1391" s="292"/>
      <c r="H1391" s="293"/>
      <c r="I1391" s="978"/>
    </row>
    <row r="1392" spans="1:9" ht="36">
      <c r="A1392" s="256">
        <f>$A$1315</f>
        <v>3</v>
      </c>
      <c r="B1392" s="288" t="s">
        <v>18</v>
      </c>
      <c r="C1392" s="426" t="s">
        <v>252</v>
      </c>
      <c r="D1392" s="132" t="s">
        <v>71</v>
      </c>
      <c r="E1392" s="132" t="s">
        <v>71</v>
      </c>
      <c r="F1392" s="227" t="s">
        <v>22</v>
      </c>
      <c r="G1392" s="228">
        <v>120</v>
      </c>
      <c r="H1392" s="229"/>
      <c r="I1392" s="939">
        <f>G1392*H1392</f>
        <v>0</v>
      </c>
    </row>
    <row r="1393" spans="1:9" ht="12">
      <c r="A1393" s="249"/>
      <c r="B1393" s="288"/>
      <c r="C1393" s="330"/>
      <c r="D1393" s="125"/>
      <c r="E1393" s="125"/>
      <c r="F1393" s="286"/>
      <c r="G1393" s="292"/>
      <c r="H1393" s="293"/>
      <c r="I1393" s="978"/>
    </row>
    <row r="1394" spans="1:9" ht="48">
      <c r="A1394" s="256">
        <f>$A$1315</f>
        <v>3</v>
      </c>
      <c r="B1394" s="288" t="s">
        <v>23</v>
      </c>
      <c r="C1394" s="333" t="s">
        <v>99</v>
      </c>
      <c r="D1394" s="132" t="s">
        <v>71</v>
      </c>
      <c r="E1394" s="132" t="s">
        <v>71</v>
      </c>
      <c r="F1394" s="227" t="s">
        <v>22</v>
      </c>
      <c r="G1394" s="228">
        <v>320</v>
      </c>
      <c r="H1394" s="229"/>
      <c r="I1394" s="939">
        <f>G1394*H1394</f>
        <v>0</v>
      </c>
    </row>
    <row r="1395" spans="1:9" ht="12">
      <c r="A1395" s="249"/>
      <c r="B1395" s="288"/>
      <c r="C1395" s="330"/>
      <c r="D1395" s="125"/>
      <c r="E1395" s="125"/>
      <c r="F1395" s="286"/>
      <c r="G1395" s="292"/>
      <c r="H1395" s="293"/>
      <c r="I1395" s="978"/>
    </row>
    <row r="1396" spans="1:9" ht="24">
      <c r="A1396" s="256">
        <f>$A$1315</f>
        <v>3</v>
      </c>
      <c r="B1396" s="288" t="s">
        <v>24</v>
      </c>
      <c r="C1396" s="333" t="s">
        <v>100</v>
      </c>
      <c r="D1396" s="132" t="s">
        <v>71</v>
      </c>
      <c r="E1396" s="132" t="s">
        <v>71</v>
      </c>
      <c r="F1396" s="227" t="s">
        <v>22</v>
      </c>
      <c r="G1396" s="228">
        <v>120</v>
      </c>
      <c r="H1396" s="229"/>
      <c r="I1396" s="939">
        <f>G1396*H1396</f>
        <v>0</v>
      </c>
    </row>
    <row r="1397" spans="1:9" ht="12">
      <c r="A1397" s="249"/>
      <c r="B1397" s="288"/>
      <c r="C1397" s="120"/>
      <c r="D1397" s="125"/>
      <c r="E1397" s="125"/>
      <c r="F1397" s="286"/>
      <c r="G1397" s="292"/>
      <c r="H1397" s="293"/>
      <c r="I1397" s="978"/>
    </row>
    <row r="1398" spans="1:9" ht="28">
      <c r="A1398" s="48">
        <f>A1315</f>
        <v>3</v>
      </c>
      <c r="B1398" s="270"/>
      <c r="C1398" s="50" t="s">
        <v>101</v>
      </c>
      <c r="D1398" s="51"/>
      <c r="E1398" s="51"/>
      <c r="F1398" s="51"/>
      <c r="G1398" s="40"/>
      <c r="H1398" s="52"/>
      <c r="I1398" s="935">
        <f>SUM(I1316:I1397)</f>
        <v>0</v>
      </c>
    </row>
    <row r="1400" spans="1:9" ht="28">
      <c r="A1400" s="58">
        <v>4</v>
      </c>
      <c r="B1400" s="32"/>
      <c r="C1400" s="60" t="s">
        <v>54</v>
      </c>
      <c r="D1400" s="57"/>
      <c r="E1400" s="57"/>
      <c r="F1400" s="57"/>
      <c r="G1400" s="189"/>
      <c r="H1400" s="59"/>
      <c r="I1400" s="956"/>
    </row>
    <row r="1402" spans="1:9" ht="60">
      <c r="A1402" s="65">
        <f>$A$1400</f>
        <v>4</v>
      </c>
      <c r="B1402" s="188" t="s">
        <v>5</v>
      </c>
      <c r="C1402" s="160" t="s">
        <v>55</v>
      </c>
      <c r="D1402" s="132" t="s">
        <v>71</v>
      </c>
      <c r="E1402" s="132" t="s">
        <v>71</v>
      </c>
      <c r="F1402" s="137" t="s">
        <v>0</v>
      </c>
      <c r="G1402" s="138">
        <v>1</v>
      </c>
      <c r="H1402" s="187"/>
      <c r="I1402" s="962">
        <f>G1402*H1402</f>
        <v>0</v>
      </c>
    </row>
    <row r="1403" spans="1:9" ht="12">
      <c r="A1403" s="68"/>
      <c r="B1403" s="190"/>
      <c r="C1403" s="92"/>
      <c r="D1403" s="248"/>
      <c r="E1403" s="248"/>
      <c r="F1403" s="152"/>
      <c r="G1403" s="153"/>
      <c r="H1403" s="154"/>
      <c r="I1403" s="963"/>
    </row>
    <row r="1404" spans="1:9" ht="24">
      <c r="A1404" s="65">
        <f>$A$1400</f>
        <v>4</v>
      </c>
      <c r="B1404" s="188" t="s">
        <v>6</v>
      </c>
      <c r="C1404" s="155" t="s">
        <v>56</v>
      </c>
      <c r="D1404" s="132" t="s">
        <v>71</v>
      </c>
      <c r="E1404" s="132" t="s">
        <v>71</v>
      </c>
      <c r="F1404" s="137" t="s">
        <v>0</v>
      </c>
      <c r="G1404" s="138">
        <v>1</v>
      </c>
      <c r="H1404" s="151"/>
      <c r="I1404" s="964">
        <f>G1404*H1404</f>
        <v>0</v>
      </c>
    </row>
    <row r="1405" spans="1:9" ht="12">
      <c r="A1405" s="65"/>
      <c r="B1405" s="188"/>
      <c r="C1405" s="156"/>
      <c r="D1405" s="248"/>
      <c r="E1405" s="248"/>
      <c r="F1405" s="139"/>
      <c r="G1405" s="157"/>
      <c r="H1405" s="100"/>
      <c r="I1405" s="947"/>
    </row>
    <row r="1406" spans="1:9" ht="13">
      <c r="A1406" s="65">
        <f>$A$1400</f>
        <v>4</v>
      </c>
      <c r="B1406" s="188" t="s">
        <v>7</v>
      </c>
      <c r="C1406" s="160" t="s">
        <v>57</v>
      </c>
      <c r="D1406" s="132" t="s">
        <v>71</v>
      </c>
      <c r="E1406" s="132" t="s">
        <v>71</v>
      </c>
      <c r="F1406" s="137" t="s">
        <v>0</v>
      </c>
      <c r="G1406" s="158">
        <v>1</v>
      </c>
      <c r="H1406" s="159"/>
      <c r="I1406" s="964">
        <f>G1406*H1406</f>
        <v>0</v>
      </c>
    </row>
    <row r="1407" spans="1:9" ht="12">
      <c r="A1407" s="63"/>
      <c r="B1407" s="188"/>
      <c r="C1407" s="211"/>
      <c r="D1407" s="202"/>
      <c r="E1407" s="202"/>
      <c r="F1407" s="198"/>
      <c r="G1407" s="204"/>
      <c r="H1407" s="205"/>
      <c r="I1407" s="960"/>
    </row>
    <row r="1408" spans="1:9" ht="28">
      <c r="A1408" s="58">
        <f>A1400</f>
        <v>4</v>
      </c>
      <c r="B1408" s="67"/>
      <c r="C1408" s="32" t="s">
        <v>58</v>
      </c>
      <c r="D1408" s="57"/>
      <c r="E1408" s="57"/>
      <c r="F1408" s="57"/>
      <c r="G1408" s="189"/>
      <c r="H1408" s="212"/>
      <c r="I1408" s="965">
        <f>SUM(I1401:I1407)</f>
        <v>0</v>
      </c>
    </row>
    <row r="1410" spans="1:9" ht="14">
      <c r="A1410" s="37">
        <v>5</v>
      </c>
      <c r="B1410" s="22"/>
      <c r="C1410" s="60" t="s">
        <v>33</v>
      </c>
      <c r="D1410" s="174"/>
      <c r="E1410" s="174"/>
      <c r="F1410" s="174"/>
      <c r="G1410" s="23"/>
      <c r="H1410" s="184"/>
      <c r="I1410" s="966"/>
    </row>
    <row r="1411" spans="1:9" ht="13">
      <c r="A1411" s="239"/>
      <c r="B1411" s="240"/>
      <c r="C1411" s="241"/>
      <c r="D1411" s="242"/>
      <c r="E1411" s="242"/>
      <c r="F1411" s="242"/>
      <c r="G1411" s="243"/>
      <c r="H1411" s="244"/>
      <c r="I1411" s="967"/>
    </row>
    <row r="1412" spans="1:9" ht="13">
      <c r="A1412" s="65">
        <f>$A$1410</f>
        <v>5</v>
      </c>
      <c r="B1412" s="188" t="s">
        <v>5</v>
      </c>
      <c r="C1412" s="165" t="s">
        <v>34</v>
      </c>
      <c r="D1412" s="132" t="s">
        <v>71</v>
      </c>
      <c r="E1412" s="132" t="s">
        <v>71</v>
      </c>
      <c r="F1412" s="169" t="s">
        <v>0</v>
      </c>
      <c r="G1412" s="181">
        <v>1</v>
      </c>
      <c r="H1412" s="94"/>
      <c r="I1412" s="954">
        <f>G1412*H1412</f>
        <v>0</v>
      </c>
    </row>
    <row r="1413" spans="1:9">
      <c r="C1413" s="161"/>
      <c r="D1413" s="175"/>
      <c r="E1413" s="175"/>
      <c r="F1413" s="170"/>
      <c r="G1413" s="182"/>
      <c r="H1413" s="162"/>
      <c r="I1413" s="968"/>
    </row>
    <row r="1414" spans="1:9" ht="13">
      <c r="A1414" s="65">
        <f>$A$1410</f>
        <v>5</v>
      </c>
      <c r="B1414" s="188" t="s">
        <v>6</v>
      </c>
      <c r="C1414" s="165" t="s">
        <v>35</v>
      </c>
      <c r="D1414" s="132" t="s">
        <v>71</v>
      </c>
      <c r="E1414" s="132" t="s">
        <v>71</v>
      </c>
      <c r="F1414" s="169" t="s">
        <v>0</v>
      </c>
      <c r="G1414" s="181">
        <v>1</v>
      </c>
      <c r="H1414" s="94"/>
      <c r="I1414" s="954">
        <f>G1414*H1414</f>
        <v>0</v>
      </c>
    </row>
    <row r="1415" spans="1:9">
      <c r="C1415" s="163"/>
      <c r="D1415" s="176"/>
      <c r="E1415" s="176"/>
      <c r="F1415" s="31"/>
      <c r="G1415" s="183"/>
      <c r="H1415" s="7"/>
      <c r="I1415" s="969"/>
    </row>
    <row r="1416" spans="1:9" ht="36">
      <c r="A1416" s="65">
        <f>$A$1410</f>
        <v>5</v>
      </c>
      <c r="B1416" s="188" t="s">
        <v>7</v>
      </c>
      <c r="C1416" s="165" t="s">
        <v>103</v>
      </c>
      <c r="D1416" s="132" t="s">
        <v>71</v>
      </c>
      <c r="E1416" s="132" t="s">
        <v>71</v>
      </c>
      <c r="F1416" s="169" t="s">
        <v>0</v>
      </c>
      <c r="G1416" s="181">
        <v>1</v>
      </c>
      <c r="H1416" s="94"/>
      <c r="I1416" s="954">
        <f>G1416*H1416</f>
        <v>0</v>
      </c>
    </row>
    <row r="1417" spans="1:9">
      <c r="C1417" s="163"/>
      <c r="D1417" s="176"/>
      <c r="E1417" s="176"/>
      <c r="F1417" s="31"/>
      <c r="G1417" s="183"/>
      <c r="H1417" s="164"/>
      <c r="I1417" s="970"/>
    </row>
    <row r="1418" spans="1:9" ht="60">
      <c r="A1418" s="65">
        <f>$A$1410</f>
        <v>5</v>
      </c>
      <c r="B1418" s="188" t="s">
        <v>8</v>
      </c>
      <c r="C1418" s="166" t="s">
        <v>36</v>
      </c>
      <c r="D1418" s="177"/>
      <c r="E1418" s="177"/>
      <c r="F1418" s="31"/>
      <c r="G1418" s="183"/>
      <c r="H1418" s="164"/>
      <c r="I1418" s="970"/>
    </row>
    <row r="1419" spans="1:9" ht="12">
      <c r="C1419" s="166" t="s">
        <v>37</v>
      </c>
      <c r="D1419" s="177"/>
      <c r="E1419" s="177"/>
      <c r="F1419" s="31"/>
      <c r="G1419" s="183"/>
      <c r="H1419" s="164"/>
      <c r="I1419" s="970"/>
    </row>
    <row r="1420" spans="1:9" ht="24">
      <c r="C1420" s="167" t="s">
        <v>38</v>
      </c>
      <c r="D1420" s="178"/>
      <c r="E1420" s="178"/>
      <c r="F1420" s="31"/>
      <c r="G1420" s="183"/>
      <c r="H1420" s="164"/>
      <c r="I1420" s="970"/>
    </row>
    <row r="1421" spans="1:9" ht="24">
      <c r="C1421" s="167" t="s">
        <v>39</v>
      </c>
      <c r="D1421" s="178"/>
      <c r="E1421" s="178"/>
      <c r="F1421" s="31"/>
      <c r="G1421" s="183"/>
      <c r="H1421" s="164"/>
      <c r="I1421" s="970"/>
    </row>
    <row r="1422" spans="1:9" ht="36">
      <c r="C1422" s="167" t="s">
        <v>40</v>
      </c>
      <c r="D1422" s="178"/>
      <c r="E1422" s="178"/>
      <c r="F1422" s="31"/>
      <c r="G1422" s="183"/>
      <c r="H1422" s="164"/>
      <c r="I1422" s="970"/>
    </row>
    <row r="1423" spans="1:9" ht="24">
      <c r="C1423" s="167" t="s">
        <v>41</v>
      </c>
      <c r="D1423" s="178"/>
      <c r="E1423" s="178"/>
      <c r="F1423" s="31"/>
      <c r="G1423" s="183"/>
      <c r="H1423" s="164"/>
      <c r="I1423" s="970"/>
    </row>
    <row r="1424" spans="1:9" ht="36">
      <c r="C1424" s="167" t="s">
        <v>42</v>
      </c>
      <c r="D1424" s="178"/>
      <c r="E1424" s="178"/>
      <c r="F1424" s="31"/>
      <c r="G1424" s="183"/>
      <c r="H1424" s="164"/>
      <c r="I1424" s="970"/>
    </row>
    <row r="1425" spans="1:9" ht="24">
      <c r="C1425" s="168" t="s">
        <v>43</v>
      </c>
      <c r="D1425" s="132" t="s">
        <v>71</v>
      </c>
      <c r="E1425" s="132" t="s">
        <v>71</v>
      </c>
      <c r="F1425" s="169" t="s">
        <v>0</v>
      </c>
      <c r="G1425" s="181">
        <v>1</v>
      </c>
      <c r="H1425" s="94"/>
      <c r="I1425" s="954">
        <f>G1425*H1425</f>
        <v>0</v>
      </c>
    </row>
    <row r="1426" spans="1:9" ht="12">
      <c r="C1426" s="28"/>
      <c r="D1426" s="21"/>
      <c r="E1426" s="21"/>
      <c r="F1426" s="29"/>
      <c r="G1426" s="30"/>
      <c r="H1426" s="13"/>
      <c r="I1426" s="940"/>
    </row>
    <row r="1427" spans="1:9" ht="14">
      <c r="A1427" s="58">
        <f>A1410</f>
        <v>5</v>
      </c>
      <c r="B1427" s="67"/>
      <c r="C1427" s="32" t="s">
        <v>44</v>
      </c>
      <c r="D1427" s="57"/>
      <c r="E1427" s="57"/>
      <c r="F1427" s="57"/>
      <c r="G1427" s="189"/>
      <c r="H1427" s="212"/>
      <c r="I1427" s="965">
        <f>SUM(I1411:I1426)</f>
        <v>0</v>
      </c>
    </row>
    <row r="1429" spans="1:9" ht="45">
      <c r="A1429" s="390"/>
      <c r="B1429" s="390"/>
      <c r="C1429" s="391" t="s">
        <v>253</v>
      </c>
      <c r="D1429" s="392"/>
      <c r="E1429" s="392"/>
      <c r="F1429" s="393"/>
      <c r="G1429" s="394"/>
      <c r="H1429" s="395"/>
      <c r="I1429" s="971">
        <f>SUM(I1216,I1313,I1398,I1408,I1427)</f>
        <v>0</v>
      </c>
    </row>
    <row r="1431" spans="1:9" ht="13">
      <c r="A1431" s="231"/>
      <c r="B1431" s="232"/>
      <c r="C1431" s="233" t="s">
        <v>254</v>
      </c>
      <c r="D1431" s="245"/>
      <c r="E1431" s="245"/>
      <c r="F1431" s="234"/>
      <c r="G1431" s="235"/>
      <c r="H1431" s="236"/>
      <c r="I1431" s="933"/>
    </row>
    <row r="1433" spans="1:9" ht="14">
      <c r="A1433" s="48">
        <v>1</v>
      </c>
      <c r="B1433" s="50"/>
      <c r="C1433" s="39" t="s">
        <v>31</v>
      </c>
      <c r="D1433" s="51"/>
      <c r="E1433" s="51"/>
      <c r="F1433" s="51"/>
      <c r="G1433" s="40"/>
      <c r="H1433" s="41"/>
      <c r="I1433" s="935"/>
    </row>
    <row r="1435" spans="1:9" ht="12">
      <c r="A1435" s="256">
        <f>$A$1433</f>
        <v>1</v>
      </c>
      <c r="B1435" s="285" t="s">
        <v>5</v>
      </c>
      <c r="C1435" s="317" t="s">
        <v>137</v>
      </c>
      <c r="D1435" s="125"/>
      <c r="E1435" s="125"/>
      <c r="F1435" s="286"/>
      <c r="G1435" s="82"/>
      <c r="H1435" s="287"/>
      <c r="I1435" s="981"/>
    </row>
    <row r="1436" spans="1:9" ht="67.5" customHeight="1">
      <c r="A1436" s="256"/>
      <c r="B1436" s="285"/>
      <c r="C1436" s="318" t="s">
        <v>138</v>
      </c>
      <c r="D1436" s="125"/>
      <c r="E1436" s="125"/>
      <c r="F1436" s="286"/>
      <c r="G1436" s="82"/>
      <c r="H1436" s="287"/>
      <c r="I1436" s="981"/>
    </row>
    <row r="1437" spans="1:9" ht="72">
      <c r="A1437" s="249"/>
      <c r="B1437" s="288"/>
      <c r="C1437" s="318" t="s">
        <v>139</v>
      </c>
      <c r="D1437" s="289"/>
      <c r="E1437" s="289"/>
      <c r="F1437" s="286"/>
      <c r="G1437" s="82"/>
      <c r="H1437" s="287"/>
      <c r="I1437" s="981"/>
    </row>
    <row r="1438" spans="1:9" ht="24">
      <c r="A1438" s="249"/>
      <c r="B1438" s="288"/>
      <c r="C1438" s="319" t="s">
        <v>140</v>
      </c>
      <c r="D1438" s="133" t="s">
        <v>71</v>
      </c>
      <c r="E1438" s="133" t="s">
        <v>71</v>
      </c>
      <c r="F1438" s="227" t="s">
        <v>0</v>
      </c>
      <c r="G1438" s="135">
        <v>1</v>
      </c>
      <c r="H1438" s="320"/>
      <c r="I1438" s="939">
        <f>G1438*H1438</f>
        <v>0</v>
      </c>
    </row>
    <row r="1439" spans="1:9" ht="12">
      <c r="A1439" s="249"/>
      <c r="B1439" s="288"/>
      <c r="C1439" s="318"/>
      <c r="D1439" s="289"/>
      <c r="E1439" s="289"/>
      <c r="F1439" s="286"/>
      <c r="G1439" s="82"/>
      <c r="H1439" s="402"/>
      <c r="I1439" s="978"/>
    </row>
    <row r="1440" spans="1:9" ht="13">
      <c r="A1440" s="256">
        <f>$A$1433</f>
        <v>1</v>
      </c>
      <c r="B1440" s="288" t="s">
        <v>6</v>
      </c>
      <c r="C1440" s="217" t="s">
        <v>211</v>
      </c>
      <c r="D1440" s="403"/>
      <c r="E1440" s="404"/>
      <c r="F1440" s="260"/>
      <c r="G1440" s="260"/>
      <c r="H1440" s="402"/>
      <c r="I1440" s="978"/>
    </row>
    <row r="1441" spans="1:9" ht="24">
      <c r="A1441" s="256"/>
      <c r="B1441" s="288"/>
      <c r="C1441" s="218" t="s">
        <v>212</v>
      </c>
      <c r="D1441" s="133" t="s">
        <v>71</v>
      </c>
      <c r="E1441" s="133" t="s">
        <v>71</v>
      </c>
      <c r="F1441" s="137" t="s">
        <v>0</v>
      </c>
      <c r="G1441" s="138">
        <v>12</v>
      </c>
      <c r="H1441" s="320"/>
      <c r="I1441" s="939">
        <f>G1441*H1441</f>
        <v>0</v>
      </c>
    </row>
    <row r="1442" spans="1:9" ht="12">
      <c r="A1442" s="249"/>
      <c r="B1442" s="288"/>
      <c r="C1442" s="405"/>
      <c r="D1442" s="406"/>
      <c r="E1442" s="407"/>
      <c r="F1442" s="408"/>
      <c r="G1442" s="409"/>
      <c r="H1442" s="402"/>
      <c r="I1442" s="978"/>
    </row>
    <row r="1443" spans="1:9" ht="13">
      <c r="A1443" s="256">
        <f>$A$1433</f>
        <v>1</v>
      </c>
      <c r="B1443" s="288" t="s">
        <v>7</v>
      </c>
      <c r="C1443" s="217" t="s">
        <v>104</v>
      </c>
      <c r="D1443" s="139"/>
      <c r="E1443" s="414"/>
      <c r="F1443" s="139"/>
      <c r="G1443" s="415"/>
      <c r="H1443" s="402"/>
      <c r="I1443" s="978"/>
    </row>
    <row r="1444" spans="1:9" ht="24">
      <c r="A1444" s="249"/>
      <c r="B1444" s="288"/>
      <c r="C1444" s="218" t="s">
        <v>105</v>
      </c>
      <c r="D1444" s="133" t="s">
        <v>71</v>
      </c>
      <c r="E1444" s="133" t="s">
        <v>71</v>
      </c>
      <c r="F1444" s="137" t="s">
        <v>0</v>
      </c>
      <c r="G1444" s="219">
        <v>1</v>
      </c>
      <c r="H1444" s="320"/>
      <c r="I1444" s="939">
        <f>G1444*H1444</f>
        <v>0</v>
      </c>
    </row>
    <row r="1445" spans="1:9" ht="12">
      <c r="A1445" s="249"/>
      <c r="B1445" s="288"/>
      <c r="C1445" s="416"/>
      <c r="D1445" s="416"/>
      <c r="E1445" s="416"/>
      <c r="F1445" s="287"/>
      <c r="G1445" s="287"/>
      <c r="H1445" s="402"/>
      <c r="I1445" s="978"/>
    </row>
    <row r="1446" spans="1:9" ht="24">
      <c r="A1446" s="256">
        <f>$A$1433</f>
        <v>1</v>
      </c>
      <c r="B1446" s="288" t="s">
        <v>8</v>
      </c>
      <c r="C1446" s="417" t="s">
        <v>141</v>
      </c>
      <c r="D1446" s="413"/>
      <c r="E1446" s="413"/>
      <c r="F1446" s="199"/>
      <c r="G1446" s="199"/>
      <c r="H1446" s="402"/>
      <c r="I1446" s="978"/>
    </row>
    <row r="1447" spans="1:9" ht="24">
      <c r="A1447" s="249"/>
      <c r="B1447" s="288"/>
      <c r="C1447" s="142" t="s">
        <v>218</v>
      </c>
      <c r="D1447" s="133" t="s">
        <v>71</v>
      </c>
      <c r="E1447" s="133" t="s">
        <v>71</v>
      </c>
      <c r="F1447" s="141" t="s">
        <v>0</v>
      </c>
      <c r="G1447" s="141">
        <v>6</v>
      </c>
      <c r="H1447" s="320"/>
      <c r="I1447" s="939">
        <f>G1447*H1447</f>
        <v>0</v>
      </c>
    </row>
    <row r="1448" spans="1:9" ht="12">
      <c r="A1448" s="249"/>
      <c r="B1448" s="288"/>
      <c r="C1448" s="265"/>
      <c r="D1448" s="413"/>
      <c r="E1448" s="413"/>
      <c r="F1448" s="199"/>
      <c r="G1448" s="199"/>
      <c r="H1448" s="402"/>
      <c r="I1448" s="978"/>
    </row>
    <row r="1449" spans="1:9" ht="36">
      <c r="A1449" s="256">
        <f>$A$1433</f>
        <v>1</v>
      </c>
      <c r="B1449" s="288" t="s">
        <v>9</v>
      </c>
      <c r="C1449" s="142" t="s">
        <v>219</v>
      </c>
      <c r="D1449" s="133" t="s">
        <v>71</v>
      </c>
      <c r="E1449" s="133" t="s">
        <v>71</v>
      </c>
      <c r="F1449" s="141" t="s">
        <v>0</v>
      </c>
      <c r="G1449" s="141">
        <v>1</v>
      </c>
      <c r="H1449" s="320"/>
      <c r="I1449" s="939">
        <f>G1449*H1449</f>
        <v>0</v>
      </c>
    </row>
    <row r="1450" spans="1:9" ht="12">
      <c r="A1450" s="249"/>
      <c r="B1450" s="288"/>
      <c r="C1450" s="318"/>
      <c r="D1450" s="289"/>
      <c r="E1450" s="289"/>
      <c r="F1450" s="286"/>
      <c r="G1450" s="82"/>
      <c r="H1450" s="402"/>
      <c r="I1450" s="978"/>
    </row>
    <row r="1451" spans="1:9" ht="28">
      <c r="A1451" s="48">
        <f>A1433</f>
        <v>1</v>
      </c>
      <c r="B1451" s="270"/>
      <c r="C1451" s="50" t="s">
        <v>30</v>
      </c>
      <c r="D1451" s="51"/>
      <c r="E1451" s="51"/>
      <c r="F1451" s="51"/>
      <c r="G1451" s="40"/>
      <c r="H1451" s="52"/>
      <c r="I1451" s="935">
        <f>SUM(I1434:I1450)</f>
        <v>0</v>
      </c>
    </row>
    <row r="1453" spans="1:9" ht="14">
      <c r="A1453" s="48">
        <v>2</v>
      </c>
      <c r="B1453" s="50"/>
      <c r="C1453" s="39" t="s">
        <v>29</v>
      </c>
      <c r="D1453" s="51"/>
      <c r="E1453" s="51"/>
      <c r="F1453" s="51"/>
      <c r="G1453" s="40"/>
      <c r="H1453" s="41"/>
      <c r="I1453" s="935"/>
    </row>
    <row r="1454" spans="1:9" ht="12">
      <c r="A1454" s="282"/>
      <c r="B1454" s="283"/>
      <c r="C1454" s="284"/>
      <c r="D1454" s="222"/>
      <c r="E1454" s="222"/>
      <c r="F1454" s="223"/>
      <c r="G1454" s="224"/>
      <c r="H1454" s="225"/>
      <c r="I1454" s="976"/>
    </row>
    <row r="1455" spans="1:9" ht="24">
      <c r="A1455" s="256">
        <f>$A$1453</f>
        <v>2</v>
      </c>
      <c r="B1455" s="285" t="s">
        <v>5</v>
      </c>
      <c r="C1455" s="712" t="s">
        <v>106</v>
      </c>
      <c r="D1455" s="713"/>
      <c r="E1455" s="713"/>
      <c r="F1455" s="762"/>
      <c r="G1455" s="763"/>
      <c r="H1455" s="764"/>
      <c r="I1455" s="977"/>
    </row>
    <row r="1456" spans="1:9" ht="12">
      <c r="A1456" s="256"/>
      <c r="B1456" s="285"/>
      <c r="C1456" s="728" t="s">
        <v>65</v>
      </c>
      <c r="D1456" s="713"/>
      <c r="E1456" s="713"/>
      <c r="F1456" s="762"/>
      <c r="G1456" s="763"/>
      <c r="H1456" s="764"/>
      <c r="I1456" s="977"/>
    </row>
    <row r="1457" spans="1:9" ht="12">
      <c r="A1457" s="249"/>
      <c r="B1457" s="288"/>
      <c r="C1457" s="723" t="s">
        <v>255</v>
      </c>
      <c r="D1457" s="765"/>
      <c r="E1457" s="765"/>
      <c r="F1457" s="762"/>
      <c r="G1457" s="763"/>
      <c r="H1457" s="764"/>
      <c r="I1457" s="977"/>
    </row>
    <row r="1458" spans="1:9" ht="12">
      <c r="A1458" s="249"/>
      <c r="B1458" s="288"/>
      <c r="C1458" s="723" t="s">
        <v>175</v>
      </c>
      <c r="D1458" s="765"/>
      <c r="E1458" s="765"/>
      <c r="F1458" s="762"/>
      <c r="G1458" s="763"/>
      <c r="H1458" s="764"/>
      <c r="I1458" s="977"/>
    </row>
    <row r="1459" spans="1:9" ht="12">
      <c r="A1459" s="249"/>
      <c r="B1459" s="288"/>
      <c r="C1459" s="723" t="s">
        <v>256</v>
      </c>
      <c r="D1459" s="765"/>
      <c r="E1459" s="765"/>
      <c r="F1459" s="762"/>
      <c r="G1459" s="763"/>
      <c r="H1459" s="764"/>
      <c r="I1459" s="977"/>
    </row>
    <row r="1460" spans="1:9" ht="48">
      <c r="A1460" s="249"/>
      <c r="B1460" s="288"/>
      <c r="C1460" s="724" t="s">
        <v>80</v>
      </c>
      <c r="D1460" s="725"/>
      <c r="E1460" s="725"/>
      <c r="F1460" s="762"/>
      <c r="G1460" s="763"/>
      <c r="H1460" s="764"/>
      <c r="I1460" s="977"/>
    </row>
    <row r="1461" spans="1:9" ht="24">
      <c r="A1461" s="249"/>
      <c r="B1461" s="288"/>
      <c r="C1461" s="724" t="s">
        <v>81</v>
      </c>
      <c r="D1461" s="725"/>
      <c r="E1461" s="725"/>
      <c r="F1461" s="762"/>
      <c r="G1461" s="763"/>
      <c r="H1461" s="764"/>
      <c r="I1461" s="977"/>
    </row>
    <row r="1462" spans="1:9" ht="12">
      <c r="A1462" s="249"/>
      <c r="B1462" s="288"/>
      <c r="C1462" s="726" t="s">
        <v>69</v>
      </c>
      <c r="D1462" s="727"/>
      <c r="E1462" s="727"/>
      <c r="F1462" s="762"/>
      <c r="G1462" s="763"/>
      <c r="H1462" s="764"/>
      <c r="I1462" s="977"/>
    </row>
    <row r="1463" spans="1:9" ht="72">
      <c r="A1463" s="249"/>
      <c r="B1463" s="288"/>
      <c r="C1463" s="728" t="s">
        <v>52</v>
      </c>
      <c r="D1463" s="713"/>
      <c r="E1463" s="713"/>
      <c r="F1463" s="762"/>
      <c r="G1463" s="763"/>
      <c r="H1463" s="764"/>
      <c r="I1463" s="977"/>
    </row>
    <row r="1464" spans="1:9" ht="60">
      <c r="A1464" s="249"/>
      <c r="B1464" s="288"/>
      <c r="C1464" s="728" t="s">
        <v>126</v>
      </c>
      <c r="D1464" s="713"/>
      <c r="E1464" s="713"/>
      <c r="F1464" s="762"/>
      <c r="G1464" s="763"/>
      <c r="H1464" s="764"/>
      <c r="I1464" s="977"/>
    </row>
    <row r="1465" spans="1:9" ht="36">
      <c r="A1465" s="249"/>
      <c r="B1465" s="288"/>
      <c r="C1465" s="729" t="s">
        <v>112</v>
      </c>
      <c r="D1465" s="730"/>
      <c r="E1465" s="730"/>
      <c r="F1465" s="731" t="s">
        <v>0</v>
      </c>
      <c r="G1465" s="732">
        <v>1</v>
      </c>
      <c r="H1465" s="733"/>
      <c r="I1465" s="943">
        <f>G1465*H1465</f>
        <v>0</v>
      </c>
    </row>
    <row r="1466" spans="1:9" ht="12">
      <c r="A1466" s="249"/>
      <c r="B1466" s="288"/>
      <c r="C1466" s="120"/>
      <c r="D1466" s="125"/>
      <c r="E1466" s="125"/>
      <c r="F1466" s="286"/>
      <c r="G1466" s="292"/>
      <c r="H1466" s="293"/>
      <c r="I1466" s="978"/>
    </row>
    <row r="1467" spans="1:9" ht="48">
      <c r="A1467" s="256">
        <f>$A$1453</f>
        <v>2</v>
      </c>
      <c r="B1467" s="288" t="s">
        <v>6</v>
      </c>
      <c r="C1467" s="112" t="s">
        <v>220</v>
      </c>
      <c r="D1467" s="125"/>
      <c r="E1467" s="125"/>
      <c r="F1467" s="286"/>
      <c r="G1467" s="292"/>
      <c r="H1467" s="293"/>
      <c r="I1467" s="978"/>
    </row>
    <row r="1468" spans="1:9" ht="12">
      <c r="A1468" s="249"/>
      <c r="B1468" s="288"/>
      <c r="C1468" s="302" t="s">
        <v>221</v>
      </c>
      <c r="D1468" s="132" t="s">
        <v>71</v>
      </c>
      <c r="E1468" s="132" t="s">
        <v>71</v>
      </c>
      <c r="F1468" s="227" t="s">
        <v>222</v>
      </c>
      <c r="G1468" s="228">
        <v>1</v>
      </c>
      <c r="H1468" s="229"/>
      <c r="I1468" s="939">
        <f>G1468*H1468</f>
        <v>0</v>
      </c>
    </row>
    <row r="1469" spans="1:9" ht="12">
      <c r="A1469" s="249"/>
      <c r="B1469" s="288"/>
      <c r="C1469" s="120"/>
      <c r="D1469" s="125"/>
      <c r="E1469" s="125"/>
      <c r="F1469" s="286"/>
      <c r="G1469" s="292"/>
      <c r="H1469" s="293"/>
      <c r="I1469" s="978"/>
    </row>
    <row r="1470" spans="1:9" ht="36">
      <c r="A1470" s="256">
        <f>$A$1453</f>
        <v>2</v>
      </c>
      <c r="B1470" s="288" t="s">
        <v>7</v>
      </c>
      <c r="C1470" s="295" t="s">
        <v>223</v>
      </c>
      <c r="D1470" s="132" t="s">
        <v>71</v>
      </c>
      <c r="E1470" s="132" t="s">
        <v>71</v>
      </c>
      <c r="F1470" s="227" t="s">
        <v>0</v>
      </c>
      <c r="G1470" s="228">
        <v>1</v>
      </c>
      <c r="H1470" s="229"/>
      <c r="I1470" s="939">
        <f>G1470*H1470</f>
        <v>0</v>
      </c>
    </row>
    <row r="1471" spans="1:9" ht="12">
      <c r="A1471" s="249"/>
      <c r="B1471" s="288"/>
      <c r="C1471" s="120"/>
      <c r="D1471" s="125"/>
      <c r="E1471" s="125"/>
      <c r="F1471" s="286"/>
      <c r="G1471" s="292"/>
      <c r="H1471" s="293"/>
      <c r="I1471" s="978"/>
    </row>
    <row r="1472" spans="1:9" ht="24">
      <c r="A1472" s="256">
        <f>$A$1453</f>
        <v>2</v>
      </c>
      <c r="B1472" s="288" t="s">
        <v>8</v>
      </c>
      <c r="C1472" s="102" t="s">
        <v>224</v>
      </c>
      <c r="D1472" s="132" t="s">
        <v>71</v>
      </c>
      <c r="E1472" s="132" t="s">
        <v>71</v>
      </c>
      <c r="F1472" s="227" t="s">
        <v>22</v>
      </c>
      <c r="G1472" s="228">
        <v>5</v>
      </c>
      <c r="H1472" s="229"/>
      <c r="I1472" s="939">
        <f>G1472*H1472</f>
        <v>0</v>
      </c>
    </row>
    <row r="1473" spans="1:9" ht="12">
      <c r="A1473" s="249"/>
      <c r="B1473" s="288"/>
      <c r="C1473" s="120"/>
      <c r="D1473" s="125"/>
      <c r="E1473" s="125"/>
      <c r="F1473" s="286"/>
      <c r="G1473" s="292"/>
      <c r="H1473" s="293"/>
      <c r="I1473" s="978"/>
    </row>
    <row r="1474" spans="1:9" ht="48">
      <c r="A1474" s="256">
        <f>$A$1453</f>
        <v>2</v>
      </c>
      <c r="B1474" s="288" t="s">
        <v>9</v>
      </c>
      <c r="C1474" s="791" t="s">
        <v>225</v>
      </c>
      <c r="D1474" s="780"/>
      <c r="E1474" s="780"/>
      <c r="F1474" s="731" t="s">
        <v>0</v>
      </c>
      <c r="G1474" s="732">
        <v>4</v>
      </c>
      <c r="H1474" s="733"/>
      <c r="I1474" s="943">
        <f>G1474*H1474</f>
        <v>0</v>
      </c>
    </row>
    <row r="1475" spans="1:9" ht="12">
      <c r="A1475" s="249"/>
      <c r="B1475" s="288"/>
      <c r="C1475" s="120"/>
      <c r="D1475" s="125"/>
      <c r="E1475" s="125"/>
      <c r="F1475" s="286"/>
      <c r="G1475" s="292"/>
      <c r="H1475" s="293"/>
      <c r="I1475" s="978"/>
    </row>
    <row r="1476" spans="1:9" ht="24">
      <c r="A1476" s="256">
        <f>$A$1453</f>
        <v>2</v>
      </c>
      <c r="B1476" s="288" t="s">
        <v>10</v>
      </c>
      <c r="C1476" s="302" t="s">
        <v>226</v>
      </c>
      <c r="D1476" s="132" t="s">
        <v>71</v>
      </c>
      <c r="E1476" s="132" t="s">
        <v>71</v>
      </c>
      <c r="F1476" s="227" t="s">
        <v>0</v>
      </c>
      <c r="G1476" s="228">
        <v>4</v>
      </c>
      <c r="H1476" s="229"/>
      <c r="I1476" s="939">
        <f>G1476*H1476</f>
        <v>0</v>
      </c>
    </row>
    <row r="1477" spans="1:9" ht="12">
      <c r="A1477" s="249"/>
      <c r="B1477" s="288"/>
      <c r="C1477" s="120"/>
      <c r="D1477" s="125"/>
      <c r="E1477" s="125"/>
      <c r="F1477" s="286"/>
      <c r="G1477" s="292"/>
      <c r="H1477" s="293"/>
      <c r="I1477" s="978"/>
    </row>
    <row r="1478" spans="1:9" ht="96">
      <c r="A1478" s="256">
        <f>$A$1453</f>
        <v>2</v>
      </c>
      <c r="B1478" s="288" t="s">
        <v>20</v>
      </c>
      <c r="C1478" s="791" t="s">
        <v>227</v>
      </c>
      <c r="D1478" s="730"/>
      <c r="E1478" s="730"/>
      <c r="F1478" s="731" t="s">
        <v>0</v>
      </c>
      <c r="G1478" s="732">
        <v>4</v>
      </c>
      <c r="H1478" s="733"/>
      <c r="I1478" s="943">
        <f>G1478*H1478</f>
        <v>0</v>
      </c>
    </row>
    <row r="1479" spans="1:9" ht="12">
      <c r="A1479" s="249"/>
      <c r="B1479" s="288"/>
      <c r="C1479" s="120"/>
      <c r="D1479" s="125"/>
      <c r="E1479" s="125"/>
      <c r="F1479" s="286"/>
      <c r="G1479" s="292"/>
      <c r="H1479" s="293"/>
      <c r="I1479" s="978"/>
    </row>
    <row r="1480" spans="1:9" ht="96">
      <c r="A1480" s="256">
        <f>$A$1453</f>
        <v>2</v>
      </c>
      <c r="B1480" s="288" t="s">
        <v>21</v>
      </c>
      <c r="C1480" s="791" t="s">
        <v>228</v>
      </c>
      <c r="D1480" s="730"/>
      <c r="E1480" s="730"/>
      <c r="F1480" s="731" t="s">
        <v>0</v>
      </c>
      <c r="G1480" s="732">
        <v>3</v>
      </c>
      <c r="H1480" s="733"/>
      <c r="I1480" s="943">
        <f>G1480*H1480</f>
        <v>0</v>
      </c>
    </row>
    <row r="1481" spans="1:9" ht="12">
      <c r="A1481" s="249"/>
      <c r="B1481" s="288"/>
      <c r="C1481" s="120"/>
      <c r="D1481" s="125"/>
      <c r="E1481" s="125"/>
      <c r="F1481" s="286"/>
      <c r="G1481" s="292"/>
      <c r="H1481" s="293"/>
      <c r="I1481" s="978"/>
    </row>
    <row r="1482" spans="1:9" ht="108">
      <c r="A1482" s="256">
        <f>$A$1453</f>
        <v>2</v>
      </c>
      <c r="B1482" s="288" t="s">
        <v>18</v>
      </c>
      <c r="C1482" s="791" t="s">
        <v>229</v>
      </c>
      <c r="D1482" s="730"/>
      <c r="E1482" s="730"/>
      <c r="F1482" s="731" t="s">
        <v>0</v>
      </c>
      <c r="G1482" s="732">
        <v>8</v>
      </c>
      <c r="H1482" s="733"/>
      <c r="I1482" s="943">
        <f>G1482*H1482</f>
        <v>0</v>
      </c>
    </row>
    <row r="1483" spans="1:9" ht="12">
      <c r="A1483" s="249"/>
      <c r="B1483" s="288"/>
      <c r="C1483" s="120"/>
      <c r="D1483" s="125"/>
      <c r="E1483" s="125"/>
      <c r="F1483" s="286"/>
      <c r="G1483" s="292"/>
      <c r="H1483" s="293"/>
      <c r="I1483" s="978"/>
    </row>
    <row r="1484" spans="1:9" ht="96">
      <c r="A1484" s="256">
        <f>$A$1453</f>
        <v>2</v>
      </c>
      <c r="B1484" s="288" t="s">
        <v>23</v>
      </c>
      <c r="C1484" s="791" t="s">
        <v>146</v>
      </c>
      <c r="D1484" s="730"/>
      <c r="E1484" s="730"/>
      <c r="F1484" s="792" t="s">
        <v>0</v>
      </c>
      <c r="G1484" s="732">
        <v>7</v>
      </c>
      <c r="H1484" s="733"/>
      <c r="I1484" s="943">
        <f>G1484*H1484</f>
        <v>0</v>
      </c>
    </row>
    <row r="1485" spans="1:9" ht="12">
      <c r="A1485" s="256"/>
      <c r="B1485" s="288"/>
      <c r="C1485" s="120"/>
      <c r="D1485" s="125"/>
      <c r="E1485" s="125"/>
      <c r="F1485" s="286"/>
      <c r="G1485" s="292"/>
      <c r="H1485" s="293"/>
      <c r="I1485" s="978"/>
    </row>
    <row r="1486" spans="1:9" ht="96">
      <c r="A1486" s="256">
        <f>$A$1453</f>
        <v>2</v>
      </c>
      <c r="B1486" s="288" t="s">
        <v>24</v>
      </c>
      <c r="C1486" s="791" t="s">
        <v>177</v>
      </c>
      <c r="D1486" s="730"/>
      <c r="E1486" s="730"/>
      <c r="F1486" s="731" t="s">
        <v>0</v>
      </c>
      <c r="G1486" s="732">
        <v>3</v>
      </c>
      <c r="H1486" s="733"/>
      <c r="I1486" s="943">
        <f>G1486*H1486</f>
        <v>0</v>
      </c>
    </row>
    <row r="1487" spans="1:9" ht="12">
      <c r="A1487" s="256"/>
      <c r="B1487" s="288"/>
      <c r="C1487" s="120"/>
      <c r="D1487" s="125"/>
      <c r="E1487" s="125"/>
      <c r="F1487" s="286"/>
      <c r="G1487" s="292"/>
      <c r="H1487" s="293"/>
      <c r="I1487" s="978"/>
    </row>
    <row r="1488" spans="1:9" ht="372">
      <c r="A1488" s="256">
        <f>$A$1453</f>
        <v>2</v>
      </c>
      <c r="B1488" s="288" t="s">
        <v>129</v>
      </c>
      <c r="C1488" s="734" t="s">
        <v>928</v>
      </c>
      <c r="D1488" s="766"/>
      <c r="E1488" s="766"/>
      <c r="F1488" s="736"/>
      <c r="G1488" s="737"/>
      <c r="H1488" s="738"/>
      <c r="I1488" s="945"/>
    </row>
    <row r="1489" spans="1:9" ht="108">
      <c r="A1489" s="256"/>
      <c r="B1489" s="288"/>
      <c r="C1489" s="739" t="s">
        <v>929</v>
      </c>
      <c r="D1489" s="740"/>
      <c r="E1489" s="740"/>
      <c r="F1489" s="741" t="s">
        <v>0</v>
      </c>
      <c r="G1489" s="742">
        <v>4</v>
      </c>
      <c r="H1489" s="743"/>
      <c r="I1489" s="946">
        <f>G1489*H1489</f>
        <v>0</v>
      </c>
    </row>
    <row r="1490" spans="1:9" ht="12">
      <c r="A1490" s="256"/>
      <c r="B1490" s="288"/>
      <c r="C1490" s="99"/>
      <c r="D1490" s="130"/>
      <c r="E1490" s="130"/>
      <c r="F1490" s="146"/>
      <c r="G1490" s="104"/>
      <c r="H1490" s="101"/>
      <c r="I1490" s="947"/>
    </row>
    <row r="1491" spans="1:9" ht="306">
      <c r="A1491" s="256">
        <f>$A$1453</f>
        <v>2</v>
      </c>
      <c r="B1491" s="288" t="s">
        <v>130</v>
      </c>
      <c r="C1491" s="767" t="s">
        <v>931</v>
      </c>
      <c r="D1491" s="768"/>
      <c r="E1491" s="768"/>
      <c r="F1491" s="769"/>
      <c r="G1491" s="769"/>
      <c r="H1491" s="770"/>
      <c r="I1491" s="984"/>
    </row>
    <row r="1492" spans="1:9" ht="72">
      <c r="A1492" s="256"/>
      <c r="B1492" s="288"/>
      <c r="C1492" s="739" t="s">
        <v>930</v>
      </c>
      <c r="D1492" s="740"/>
      <c r="E1492" s="740"/>
      <c r="F1492" s="742" t="s">
        <v>0</v>
      </c>
      <c r="G1492" s="742">
        <v>4</v>
      </c>
      <c r="H1492" s="743"/>
      <c r="I1492" s="946">
        <f>G1492*H1492</f>
        <v>0</v>
      </c>
    </row>
    <row r="1493" spans="1:9" ht="12">
      <c r="A1493" s="256"/>
      <c r="B1493" s="288"/>
      <c r="C1493" s="296"/>
      <c r="D1493" s="297"/>
      <c r="E1493" s="297"/>
      <c r="F1493" s="104"/>
      <c r="G1493" s="104"/>
      <c r="H1493" s="101"/>
      <c r="I1493" s="947"/>
    </row>
    <row r="1494" spans="1:9" ht="34.5" customHeight="1">
      <c r="A1494" s="256">
        <f>$A$1453</f>
        <v>2</v>
      </c>
      <c r="B1494" s="288" t="s">
        <v>131</v>
      </c>
      <c r="C1494" s="102" t="s">
        <v>75</v>
      </c>
      <c r="D1494" s="132" t="s">
        <v>71</v>
      </c>
      <c r="E1494" s="132" t="s">
        <v>71</v>
      </c>
      <c r="F1494" s="108" t="s">
        <v>0</v>
      </c>
      <c r="G1494" s="109">
        <v>4</v>
      </c>
      <c r="H1494" s="110"/>
      <c r="I1494" s="948">
        <f>G1494*H1494</f>
        <v>0</v>
      </c>
    </row>
    <row r="1495" spans="1:9" ht="12">
      <c r="A1495" s="256"/>
      <c r="B1495" s="288"/>
      <c r="C1495" s="296"/>
      <c r="D1495" s="298"/>
      <c r="E1495" s="298"/>
      <c r="F1495" s="299"/>
      <c r="G1495" s="301"/>
      <c r="H1495" s="301"/>
      <c r="I1495" s="993"/>
    </row>
    <row r="1496" spans="1:9" ht="45" customHeight="1">
      <c r="A1496" s="256">
        <f>$A$1453</f>
        <v>2</v>
      </c>
      <c r="B1496" s="288" t="s">
        <v>133</v>
      </c>
      <c r="C1496" s="102" t="s">
        <v>153</v>
      </c>
      <c r="D1496" s="132" t="s">
        <v>71</v>
      </c>
      <c r="E1496" s="132" t="s">
        <v>71</v>
      </c>
      <c r="F1496" s="108" t="s">
        <v>0</v>
      </c>
      <c r="G1496" s="109">
        <v>4</v>
      </c>
      <c r="H1496" s="110"/>
      <c r="I1496" s="948">
        <f>G1496*H1496</f>
        <v>0</v>
      </c>
    </row>
    <row r="1497" spans="1:9" ht="12">
      <c r="A1497" s="256"/>
      <c r="B1497" s="288"/>
      <c r="C1497" s="296"/>
      <c r="D1497" s="297"/>
      <c r="E1497" s="297"/>
      <c r="F1497" s="104"/>
      <c r="G1497" s="104"/>
      <c r="H1497" s="101"/>
      <c r="I1497" s="947"/>
    </row>
    <row r="1498" spans="1:9" ht="361">
      <c r="A1498" s="256">
        <f>$A$1453</f>
        <v>2</v>
      </c>
      <c r="B1498" s="288" t="s">
        <v>149</v>
      </c>
      <c r="C1498" s="767" t="s">
        <v>337</v>
      </c>
      <c r="D1498" s="793"/>
      <c r="E1498" s="793"/>
      <c r="F1498" s="794"/>
      <c r="G1498" s="795"/>
      <c r="H1498" s="796"/>
      <c r="I1498" s="979"/>
    </row>
    <row r="1499" spans="1:9" ht="96">
      <c r="A1499" s="256"/>
      <c r="B1499" s="288"/>
      <c r="C1499" s="739" t="s">
        <v>338</v>
      </c>
      <c r="D1499" s="740"/>
      <c r="E1499" s="740"/>
      <c r="F1499" s="776" t="s">
        <v>0</v>
      </c>
      <c r="G1499" s="777">
        <v>1</v>
      </c>
      <c r="H1499" s="778"/>
      <c r="I1499" s="951">
        <f>G1499*H1499</f>
        <v>0</v>
      </c>
    </row>
    <row r="1500" spans="1:9" ht="12">
      <c r="A1500" s="256"/>
      <c r="B1500" s="288"/>
      <c r="C1500" s="296"/>
      <c r="D1500" s="297"/>
      <c r="E1500" s="297"/>
      <c r="F1500" s="104"/>
      <c r="G1500" s="104"/>
      <c r="H1500" s="101"/>
      <c r="I1500" s="947"/>
    </row>
    <row r="1501" spans="1:9" ht="45" customHeight="1">
      <c r="A1501" s="256">
        <f>$A$1453</f>
        <v>2</v>
      </c>
      <c r="B1501" s="288" t="s">
        <v>156</v>
      </c>
      <c r="C1501" s="121" t="s">
        <v>76</v>
      </c>
      <c r="D1501" s="133" t="s">
        <v>71</v>
      </c>
      <c r="E1501" s="133" t="s">
        <v>71</v>
      </c>
      <c r="F1501" s="122" t="s">
        <v>0</v>
      </c>
      <c r="G1501" s="123">
        <v>4</v>
      </c>
      <c r="H1501" s="124"/>
      <c r="I1501" s="952">
        <f>G1501*H1501</f>
        <v>0</v>
      </c>
    </row>
    <row r="1502" spans="1:9" ht="12">
      <c r="A1502" s="256"/>
      <c r="B1502" s="288"/>
      <c r="C1502" s="296"/>
      <c r="D1502" s="297"/>
      <c r="E1502" s="297"/>
      <c r="F1502" s="104"/>
      <c r="G1502" s="104"/>
      <c r="H1502" s="101"/>
      <c r="I1502" s="947"/>
    </row>
    <row r="1503" spans="1:9" ht="44.25" customHeight="1">
      <c r="A1503" s="256">
        <f>$A$1453</f>
        <v>2</v>
      </c>
      <c r="B1503" s="288" t="s">
        <v>157</v>
      </c>
      <c r="C1503" s="121" t="s">
        <v>154</v>
      </c>
      <c r="D1503" s="133" t="s">
        <v>71</v>
      </c>
      <c r="E1503" s="133" t="s">
        <v>71</v>
      </c>
      <c r="F1503" s="122" t="s">
        <v>0</v>
      </c>
      <c r="G1503" s="123">
        <v>4</v>
      </c>
      <c r="H1503" s="124"/>
      <c r="I1503" s="952">
        <f>G1503*H1503</f>
        <v>0</v>
      </c>
    </row>
    <row r="1504" spans="1:9" ht="12">
      <c r="A1504" s="256"/>
      <c r="B1504" s="288"/>
      <c r="C1504" s="296"/>
      <c r="D1504" s="297"/>
      <c r="E1504" s="297"/>
      <c r="F1504" s="104"/>
      <c r="G1504" s="104"/>
      <c r="H1504" s="101"/>
      <c r="I1504" s="947"/>
    </row>
    <row r="1505" spans="1:9" ht="34.5" customHeight="1">
      <c r="A1505" s="256">
        <f>$A$1453</f>
        <v>2</v>
      </c>
      <c r="B1505" s="288" t="s">
        <v>158</v>
      </c>
      <c r="C1505" s="779" t="s">
        <v>77</v>
      </c>
      <c r="D1505" s="780"/>
      <c r="E1505" s="780"/>
      <c r="F1505" s="781" t="s">
        <v>0</v>
      </c>
      <c r="G1505" s="782">
        <v>4</v>
      </c>
      <c r="H1505" s="783"/>
      <c r="I1505" s="953">
        <f>G1505*H1505</f>
        <v>0</v>
      </c>
    </row>
    <row r="1506" spans="1:9" ht="12">
      <c r="A1506" s="256"/>
      <c r="B1506" s="288"/>
      <c r="C1506" s="99"/>
      <c r="D1506" s="130"/>
      <c r="E1506" s="130"/>
      <c r="F1506" s="146"/>
      <c r="G1506" s="104"/>
      <c r="H1506" s="101"/>
      <c r="I1506" s="947"/>
    </row>
    <row r="1507" spans="1:9" ht="56.25" customHeight="1">
      <c r="A1507" s="256">
        <f>$A$1453</f>
        <v>2</v>
      </c>
      <c r="B1507" s="288" t="s">
        <v>181</v>
      </c>
      <c r="C1507" s="779" t="s">
        <v>155</v>
      </c>
      <c r="D1507" s="780"/>
      <c r="E1507" s="780"/>
      <c r="F1507" s="781" t="s">
        <v>0</v>
      </c>
      <c r="G1507" s="782">
        <v>4</v>
      </c>
      <c r="H1507" s="783"/>
      <c r="I1507" s="953">
        <f>G1507*H1507</f>
        <v>0</v>
      </c>
    </row>
    <row r="1508" spans="1:9" ht="12">
      <c r="A1508" s="256"/>
      <c r="B1508" s="288"/>
      <c r="C1508" s="335"/>
      <c r="D1508" s="309"/>
      <c r="E1508" s="309"/>
      <c r="F1508" s="336"/>
      <c r="G1508" s="337"/>
      <c r="H1508" s="338"/>
      <c r="I1508" s="985"/>
    </row>
    <row r="1509" spans="1:9" ht="57" customHeight="1">
      <c r="A1509" s="256">
        <f>$A$1453</f>
        <v>2</v>
      </c>
      <c r="B1509" s="288" t="s">
        <v>202</v>
      </c>
      <c r="C1509" s="121" t="s">
        <v>78</v>
      </c>
      <c r="D1509" s="133" t="s">
        <v>71</v>
      </c>
      <c r="E1509" s="133" t="s">
        <v>71</v>
      </c>
      <c r="F1509" s="122" t="s">
        <v>0</v>
      </c>
      <c r="G1509" s="123">
        <v>1</v>
      </c>
      <c r="H1509" s="124"/>
      <c r="I1509" s="952">
        <f>G1509*H1509</f>
        <v>0</v>
      </c>
    </row>
    <row r="1510" spans="1:9" ht="12">
      <c r="A1510" s="249"/>
      <c r="B1510" s="288"/>
      <c r="C1510" s="120"/>
      <c r="D1510" s="125"/>
      <c r="E1510" s="125"/>
      <c r="F1510" s="286"/>
      <c r="G1510" s="292"/>
      <c r="H1510" s="293"/>
      <c r="I1510" s="978"/>
    </row>
    <row r="1511" spans="1:9" ht="36">
      <c r="A1511" s="256">
        <f>$A$1453</f>
        <v>2</v>
      </c>
      <c r="B1511" s="288" t="s">
        <v>203</v>
      </c>
      <c r="C1511" s="427" t="s">
        <v>230</v>
      </c>
      <c r="D1511" s="133" t="s">
        <v>71</v>
      </c>
      <c r="E1511" s="133" t="s">
        <v>71</v>
      </c>
      <c r="F1511" s="143" t="s">
        <v>0</v>
      </c>
      <c r="G1511" s="228">
        <v>6</v>
      </c>
      <c r="H1511" s="323"/>
      <c r="I1511" s="939">
        <f>G1511*H1511</f>
        <v>0</v>
      </c>
    </row>
    <row r="1512" spans="1:9" ht="12">
      <c r="A1512" s="249"/>
      <c r="B1512" s="288"/>
      <c r="C1512" s="120"/>
      <c r="D1512" s="125"/>
      <c r="E1512" s="125"/>
      <c r="F1512" s="286"/>
      <c r="G1512" s="292"/>
      <c r="H1512" s="293"/>
      <c r="I1512" s="978"/>
    </row>
    <row r="1513" spans="1:9" ht="36">
      <c r="A1513" s="256">
        <f>$A$1453</f>
        <v>2</v>
      </c>
      <c r="B1513" s="288" t="s">
        <v>204</v>
      </c>
      <c r="C1513" s="420" t="s">
        <v>231</v>
      </c>
      <c r="D1513" s="133" t="s">
        <v>71</v>
      </c>
      <c r="E1513" s="133" t="s">
        <v>71</v>
      </c>
      <c r="F1513" s="143" t="s">
        <v>0</v>
      </c>
      <c r="G1513" s="228">
        <v>8</v>
      </c>
      <c r="H1513" s="323"/>
      <c r="I1513" s="939">
        <f>G1513*H1513</f>
        <v>0</v>
      </c>
    </row>
    <row r="1514" spans="1:9" ht="12">
      <c r="A1514" s="249"/>
      <c r="B1514" s="288"/>
      <c r="C1514" s="120"/>
      <c r="D1514" s="125"/>
      <c r="E1514" s="125"/>
      <c r="F1514" s="286"/>
      <c r="G1514" s="292"/>
      <c r="H1514" s="293"/>
      <c r="I1514" s="978"/>
    </row>
    <row r="1515" spans="1:9" ht="48">
      <c r="A1515" s="256">
        <f>$A$1453</f>
        <v>2</v>
      </c>
      <c r="B1515" s="288" t="s">
        <v>205</v>
      </c>
      <c r="C1515" s="421" t="s">
        <v>232</v>
      </c>
      <c r="D1515" s="133" t="s">
        <v>71</v>
      </c>
      <c r="E1515" s="133" t="s">
        <v>71</v>
      </c>
      <c r="F1515" s="143" t="s">
        <v>22</v>
      </c>
      <c r="G1515" s="228">
        <v>40</v>
      </c>
      <c r="H1515" s="323"/>
      <c r="I1515" s="939">
        <f>G1515*H1515</f>
        <v>0</v>
      </c>
    </row>
    <row r="1516" spans="1:9" ht="12">
      <c r="A1516" s="249"/>
      <c r="B1516" s="288"/>
      <c r="C1516" s="120"/>
      <c r="D1516" s="125"/>
      <c r="E1516" s="125"/>
      <c r="F1516" s="286"/>
      <c r="G1516" s="292"/>
      <c r="H1516" s="293"/>
      <c r="I1516" s="978"/>
    </row>
    <row r="1517" spans="1:9" ht="24">
      <c r="A1517" s="256">
        <f>$A$1453</f>
        <v>2</v>
      </c>
      <c r="B1517" s="257" t="s">
        <v>233</v>
      </c>
      <c r="C1517" s="295" t="s">
        <v>234</v>
      </c>
      <c r="D1517" s="133" t="s">
        <v>71</v>
      </c>
      <c r="E1517" s="133" t="s">
        <v>71</v>
      </c>
      <c r="F1517" s="143" t="s">
        <v>22</v>
      </c>
      <c r="G1517" s="228">
        <v>110</v>
      </c>
      <c r="H1517" s="323"/>
      <c r="I1517" s="939">
        <f>G1517*H1517</f>
        <v>0</v>
      </c>
    </row>
    <row r="1518" spans="1:9" ht="12">
      <c r="A1518" s="249"/>
      <c r="B1518" s="257"/>
      <c r="C1518" s="99"/>
      <c r="D1518" s="130"/>
      <c r="E1518" s="130"/>
      <c r="F1518" s="146"/>
      <c r="G1518" s="104"/>
      <c r="H1518" s="304"/>
      <c r="I1518" s="980"/>
    </row>
    <row r="1519" spans="1:9" ht="24">
      <c r="A1519" s="256">
        <f>$A$1453</f>
        <v>2</v>
      </c>
      <c r="B1519" s="257" t="s">
        <v>235</v>
      </c>
      <c r="C1519" s="295" t="s">
        <v>178</v>
      </c>
      <c r="D1519" s="133" t="s">
        <v>71</v>
      </c>
      <c r="E1519" s="133" t="s">
        <v>71</v>
      </c>
      <c r="F1519" s="143" t="s">
        <v>22</v>
      </c>
      <c r="G1519" s="228">
        <v>110</v>
      </c>
      <c r="H1519" s="323"/>
      <c r="I1519" s="939">
        <f>G1519*H1519</f>
        <v>0</v>
      </c>
    </row>
    <row r="1520" spans="1:9" ht="12">
      <c r="A1520" s="249"/>
      <c r="B1520" s="257"/>
      <c r="C1520" s="99"/>
      <c r="D1520" s="130"/>
      <c r="E1520" s="130"/>
      <c r="F1520" s="146"/>
      <c r="G1520" s="104"/>
      <c r="H1520" s="304"/>
      <c r="I1520" s="980"/>
    </row>
    <row r="1521" spans="1:9" ht="56.25" customHeight="1">
      <c r="A1521" s="256">
        <f>$A$1453</f>
        <v>2</v>
      </c>
      <c r="B1521" s="285" t="s">
        <v>236</v>
      </c>
      <c r="C1521" s="121" t="s">
        <v>82</v>
      </c>
      <c r="D1521" s="133" t="s">
        <v>71</v>
      </c>
      <c r="E1521" s="133" t="s">
        <v>71</v>
      </c>
      <c r="F1521" s="143" t="s">
        <v>22</v>
      </c>
      <c r="G1521" s="114">
        <v>280</v>
      </c>
      <c r="H1521" s="229"/>
      <c r="I1521" s="939">
        <f>G1521*H1521</f>
        <v>0</v>
      </c>
    </row>
    <row r="1522" spans="1:9" ht="12">
      <c r="A1522" s="256"/>
      <c r="B1522" s="285"/>
      <c r="C1522" s="112"/>
      <c r="D1522" s="130"/>
      <c r="E1522" s="130"/>
      <c r="F1522" s="146"/>
      <c r="G1522" s="292"/>
      <c r="H1522" s="293"/>
      <c r="I1522" s="978"/>
    </row>
    <row r="1523" spans="1:9" ht="12">
      <c r="A1523" s="256">
        <f>$A$1453</f>
        <v>2</v>
      </c>
      <c r="B1523" s="285" t="s">
        <v>237</v>
      </c>
      <c r="C1523" s="302" t="s">
        <v>25</v>
      </c>
      <c r="D1523" s="133" t="s">
        <v>71</v>
      </c>
      <c r="E1523" s="133" t="s">
        <v>71</v>
      </c>
      <c r="F1523" s="143" t="s">
        <v>22</v>
      </c>
      <c r="G1523" s="114">
        <f>SUM(G1515:G1521)</f>
        <v>540</v>
      </c>
      <c r="H1523" s="229"/>
      <c r="I1523" s="939">
        <f>G1523*H1523</f>
        <v>0</v>
      </c>
    </row>
    <row r="1524" spans="1:9" ht="12">
      <c r="A1524" s="256"/>
      <c r="B1524" s="285"/>
      <c r="C1524" s="99"/>
      <c r="D1524" s="130"/>
      <c r="E1524" s="130"/>
      <c r="F1524" s="146"/>
      <c r="G1524" s="303"/>
      <c r="H1524" s="294"/>
      <c r="I1524" s="978"/>
    </row>
    <row r="1525" spans="1:9" ht="36">
      <c r="A1525" s="256">
        <f>$A$1453</f>
        <v>2</v>
      </c>
      <c r="B1525" s="285" t="s">
        <v>238</v>
      </c>
      <c r="C1525" s="112" t="s">
        <v>107</v>
      </c>
      <c r="D1525" s="130"/>
      <c r="E1525" s="130"/>
      <c r="F1525" s="146"/>
      <c r="G1525" s="100"/>
      <c r="H1525" s="304"/>
      <c r="I1525" s="980"/>
    </row>
    <row r="1526" spans="1:9" ht="12">
      <c r="A1526" s="256"/>
      <c r="B1526" s="285"/>
      <c r="C1526" s="112" t="s">
        <v>26</v>
      </c>
      <c r="D1526" s="130"/>
      <c r="E1526" s="130"/>
      <c r="F1526" s="146"/>
      <c r="G1526" s="100"/>
      <c r="H1526" s="304"/>
      <c r="I1526" s="980"/>
    </row>
    <row r="1527" spans="1:9" ht="24">
      <c r="A1527" s="256"/>
      <c r="B1527" s="285"/>
      <c r="C1527" s="112" t="s">
        <v>49</v>
      </c>
      <c r="D1527" s="130"/>
      <c r="E1527" s="130"/>
      <c r="F1527" s="146"/>
      <c r="G1527" s="100"/>
      <c r="H1527" s="304"/>
      <c r="I1527" s="980"/>
    </row>
    <row r="1528" spans="1:9" ht="12">
      <c r="A1528" s="256"/>
      <c r="B1528" s="285"/>
      <c r="C1528" s="112" t="s">
        <v>27</v>
      </c>
      <c r="D1528" s="130"/>
      <c r="E1528" s="130"/>
      <c r="F1528" s="146"/>
      <c r="G1528" s="100"/>
      <c r="H1528" s="304"/>
      <c r="I1528" s="980"/>
    </row>
    <row r="1529" spans="1:9" ht="24">
      <c r="A1529" s="256"/>
      <c r="B1529" s="285"/>
      <c r="C1529" s="112" t="s">
        <v>28</v>
      </c>
      <c r="D1529" s="130"/>
      <c r="E1529" s="130"/>
      <c r="F1529" s="146"/>
      <c r="G1529" s="100"/>
      <c r="H1529" s="304"/>
      <c r="I1529" s="980"/>
    </row>
    <row r="1530" spans="1:9" ht="24">
      <c r="A1530" s="256"/>
      <c r="B1530" s="285"/>
      <c r="C1530" s="112" t="s">
        <v>79</v>
      </c>
      <c r="D1530" s="130"/>
      <c r="E1530" s="130"/>
      <c r="F1530" s="146"/>
      <c r="G1530" s="100"/>
      <c r="H1530" s="304"/>
      <c r="I1530" s="980"/>
    </row>
    <row r="1531" spans="1:9" ht="11.25" customHeight="1">
      <c r="A1531" s="256"/>
      <c r="B1531" s="285"/>
      <c r="C1531" s="112" t="s">
        <v>53</v>
      </c>
      <c r="D1531" s="130"/>
      <c r="E1531" s="130"/>
      <c r="F1531" s="146"/>
      <c r="G1531" s="100"/>
      <c r="H1531" s="304"/>
      <c r="I1531" s="980"/>
    </row>
    <row r="1532" spans="1:9" ht="24">
      <c r="A1532" s="256"/>
      <c r="B1532" s="285"/>
      <c r="C1532" s="295" t="s">
        <v>108</v>
      </c>
      <c r="D1532" s="133" t="s">
        <v>71</v>
      </c>
      <c r="E1532" s="133" t="s">
        <v>71</v>
      </c>
      <c r="F1532" s="143" t="s">
        <v>0</v>
      </c>
      <c r="G1532" s="228">
        <v>1</v>
      </c>
      <c r="H1532" s="229"/>
      <c r="I1532" s="939">
        <f>G1532*H1532</f>
        <v>0</v>
      </c>
    </row>
    <row r="1533" spans="1:9" ht="12">
      <c r="A1533" s="305"/>
      <c r="B1533" s="306"/>
      <c r="C1533" s="99"/>
      <c r="D1533" s="130"/>
      <c r="E1533" s="130"/>
      <c r="F1533" s="146"/>
      <c r="G1533" s="100"/>
      <c r="H1533" s="304"/>
      <c r="I1533" s="980"/>
    </row>
    <row r="1534" spans="1:9" ht="72">
      <c r="A1534" s="256">
        <f>$A$1453</f>
        <v>2</v>
      </c>
      <c r="B1534" s="285" t="s">
        <v>239</v>
      </c>
      <c r="C1534" s="112" t="s">
        <v>109</v>
      </c>
      <c r="D1534" s="130"/>
      <c r="E1534" s="130"/>
      <c r="F1534" s="146"/>
      <c r="G1534" s="100"/>
      <c r="H1534" s="304"/>
      <c r="I1534" s="980"/>
    </row>
    <row r="1535" spans="1:9" ht="12">
      <c r="A1535" s="305"/>
      <c r="B1535" s="306"/>
      <c r="C1535" s="99" t="s">
        <v>26</v>
      </c>
      <c r="D1535" s="130"/>
      <c r="E1535" s="130"/>
      <c r="F1535" s="146"/>
      <c r="G1535" s="100"/>
      <c r="H1535" s="304"/>
      <c r="I1535" s="980"/>
    </row>
    <row r="1536" spans="1:9" ht="24">
      <c r="A1536" s="307"/>
      <c r="B1536" s="308"/>
      <c r="C1536" s="99" t="s">
        <v>49</v>
      </c>
      <c r="D1536" s="130"/>
      <c r="E1536" s="130"/>
      <c r="F1536" s="146"/>
      <c r="G1536" s="100"/>
      <c r="H1536" s="304"/>
      <c r="I1536" s="980"/>
    </row>
    <row r="1537" spans="1:9" ht="12">
      <c r="A1537" s="307"/>
      <c r="B1537" s="308"/>
      <c r="C1537" s="99" t="s">
        <v>27</v>
      </c>
      <c r="D1537" s="130"/>
      <c r="E1537" s="130"/>
      <c r="F1537" s="146"/>
      <c r="G1537" s="100"/>
      <c r="H1537" s="304"/>
      <c r="I1537" s="980"/>
    </row>
    <row r="1538" spans="1:9" ht="24">
      <c r="A1538" s="305"/>
      <c r="B1538" s="306"/>
      <c r="C1538" s="99" t="s">
        <v>28</v>
      </c>
      <c r="D1538" s="130"/>
      <c r="E1538" s="130"/>
      <c r="F1538" s="146"/>
      <c r="G1538" s="100"/>
      <c r="H1538" s="304"/>
      <c r="I1538" s="980"/>
    </row>
    <row r="1539" spans="1:9" ht="24">
      <c r="A1539" s="305"/>
      <c r="B1539" s="306"/>
      <c r="C1539" s="99" t="s">
        <v>79</v>
      </c>
      <c r="D1539" s="130"/>
      <c r="E1539" s="130"/>
      <c r="F1539" s="146"/>
      <c r="G1539" s="100"/>
      <c r="H1539" s="304"/>
      <c r="I1539" s="980"/>
    </row>
    <row r="1540" spans="1:9" ht="11.25" customHeight="1">
      <c r="A1540" s="305"/>
      <c r="B1540" s="306"/>
      <c r="C1540" s="112" t="s">
        <v>53</v>
      </c>
      <c r="D1540" s="130"/>
      <c r="E1540" s="130"/>
      <c r="F1540" s="146"/>
      <c r="G1540" s="100"/>
      <c r="H1540" s="304"/>
      <c r="I1540" s="980"/>
    </row>
    <row r="1541" spans="1:9" ht="48">
      <c r="A1541" s="305"/>
      <c r="B1541" s="306"/>
      <c r="C1541" s="112" t="s">
        <v>45</v>
      </c>
      <c r="D1541" s="130"/>
      <c r="E1541" s="130"/>
      <c r="F1541" s="146"/>
      <c r="G1541" s="100"/>
      <c r="H1541" s="304"/>
      <c r="I1541" s="980"/>
    </row>
    <row r="1542" spans="1:9" ht="24">
      <c r="A1542" s="305"/>
      <c r="B1542" s="306"/>
      <c r="C1542" s="302" t="s">
        <v>108</v>
      </c>
      <c r="D1542" s="133" t="s">
        <v>71</v>
      </c>
      <c r="E1542" s="133" t="s">
        <v>71</v>
      </c>
      <c r="F1542" s="143" t="s">
        <v>0</v>
      </c>
      <c r="G1542" s="228">
        <v>1</v>
      </c>
      <c r="H1542" s="229"/>
      <c r="I1542" s="939">
        <f>G1542*H1542</f>
        <v>0</v>
      </c>
    </row>
    <row r="1543" spans="1:9" ht="12">
      <c r="A1543" s="305"/>
      <c r="B1543" s="306"/>
      <c r="C1543" s="99"/>
      <c r="D1543" s="130"/>
      <c r="E1543" s="130"/>
      <c r="F1543" s="146"/>
      <c r="G1543" s="303"/>
      <c r="H1543" s="304"/>
      <c r="I1543" s="980"/>
    </row>
    <row r="1544" spans="1:9" ht="24">
      <c r="A1544" s="256">
        <f>$A$1453</f>
        <v>2</v>
      </c>
      <c r="B1544" s="285" t="s">
        <v>240</v>
      </c>
      <c r="C1544" s="310" t="s">
        <v>132</v>
      </c>
      <c r="D1544" s="133" t="s">
        <v>71</v>
      </c>
      <c r="E1544" s="133" t="s">
        <v>71</v>
      </c>
      <c r="F1544" s="143" t="s">
        <v>0</v>
      </c>
      <c r="G1544" s="228">
        <v>1</v>
      </c>
      <c r="H1544" s="229"/>
      <c r="I1544" s="939">
        <f>G1544*H1544</f>
        <v>0</v>
      </c>
    </row>
    <row r="1545" spans="1:9" ht="12">
      <c r="A1545" s="256"/>
      <c r="B1545" s="285"/>
      <c r="C1545" s="311"/>
      <c r="D1545" s="130"/>
      <c r="E1545" s="130"/>
      <c r="F1545" s="146"/>
      <c r="G1545" s="292"/>
      <c r="H1545" s="293"/>
      <c r="I1545" s="978"/>
    </row>
    <row r="1546" spans="1:9" ht="60">
      <c r="A1546" s="256">
        <f>$A$1453</f>
        <v>2</v>
      </c>
      <c r="B1546" s="285" t="s">
        <v>241</v>
      </c>
      <c r="C1546" s="312" t="s">
        <v>336</v>
      </c>
      <c r="D1546" s="133" t="s">
        <v>71</v>
      </c>
      <c r="E1546" s="133" t="s">
        <v>71</v>
      </c>
      <c r="F1546" s="143" t="s">
        <v>0</v>
      </c>
      <c r="G1546" s="228">
        <v>1</v>
      </c>
      <c r="H1546" s="229"/>
      <c r="I1546" s="939">
        <f>G1546*H1546</f>
        <v>0</v>
      </c>
    </row>
    <row r="1547" spans="1:9" ht="12">
      <c r="A1547" s="307"/>
      <c r="B1547" s="308"/>
      <c r="C1547" s="324"/>
      <c r="D1547" s="325"/>
      <c r="E1547" s="325"/>
      <c r="F1547" s="326"/>
      <c r="G1547" s="327"/>
      <c r="H1547" s="328"/>
      <c r="I1547" s="983"/>
    </row>
    <row r="1548" spans="1:9" ht="28">
      <c r="A1548" s="48">
        <f>A1453</f>
        <v>2</v>
      </c>
      <c r="B1548" s="270"/>
      <c r="C1548" s="50" t="s">
        <v>30</v>
      </c>
      <c r="D1548" s="51"/>
      <c r="E1548" s="51"/>
      <c r="F1548" s="51"/>
      <c r="G1548" s="40"/>
      <c r="H1548" s="52"/>
      <c r="I1548" s="935">
        <f>SUM(I1454:I1547)</f>
        <v>0</v>
      </c>
    </row>
    <row r="1550" spans="1:9" ht="28">
      <c r="A1550" s="48">
        <v>3</v>
      </c>
      <c r="B1550" s="50"/>
      <c r="C1550" s="39" t="s">
        <v>83</v>
      </c>
      <c r="D1550" s="51"/>
      <c r="E1550" s="51"/>
      <c r="F1550" s="51"/>
      <c r="G1550" s="40"/>
      <c r="H1550" s="41"/>
      <c r="I1550" s="935"/>
    </row>
    <row r="1551" spans="1:9" ht="13">
      <c r="A1551" s="428"/>
      <c r="B1551" s="429"/>
      <c r="C1551" s="430"/>
      <c r="D1551" s="431"/>
      <c r="E1551" s="431"/>
      <c r="F1551" s="431"/>
      <c r="G1551" s="432"/>
      <c r="H1551" s="433"/>
      <c r="I1551" s="994"/>
    </row>
    <row r="1552" spans="1:9" ht="72">
      <c r="A1552" s="256">
        <f>$A$1550</f>
        <v>3</v>
      </c>
      <c r="B1552" s="329" t="s">
        <v>5</v>
      </c>
      <c r="C1552" s="784" t="s">
        <v>110</v>
      </c>
      <c r="D1552" s="785"/>
      <c r="E1552" s="785"/>
      <c r="F1552" s="786"/>
      <c r="G1552" s="787"/>
      <c r="H1552" s="788"/>
      <c r="I1552" s="958"/>
    </row>
    <row r="1553" spans="1:9" ht="12">
      <c r="A1553" s="282"/>
      <c r="B1553" s="329"/>
      <c r="C1553" s="789" t="s">
        <v>111</v>
      </c>
      <c r="D1553" s="790"/>
      <c r="E1553" s="790"/>
      <c r="F1553" s="731" t="s">
        <v>0</v>
      </c>
      <c r="G1553" s="732">
        <v>1</v>
      </c>
      <c r="H1553" s="733"/>
      <c r="I1553" s="943">
        <f>G1553*H1553</f>
        <v>0</v>
      </c>
    </row>
    <row r="1554" spans="1:9" ht="12">
      <c r="A1554" s="282"/>
      <c r="B1554" s="329"/>
      <c r="C1554" s="422"/>
      <c r="D1554" s="222"/>
      <c r="E1554" s="222"/>
      <c r="F1554" s="223"/>
      <c r="G1554" s="224"/>
      <c r="H1554" s="225"/>
      <c r="I1554" s="976"/>
    </row>
    <row r="1555" spans="1:9" ht="46.5" customHeight="1">
      <c r="A1555" s="256">
        <f>$A$1550</f>
        <v>3</v>
      </c>
      <c r="B1555" s="329" t="s">
        <v>6</v>
      </c>
      <c r="C1555" s="221" t="s">
        <v>242</v>
      </c>
      <c r="D1555" s="222"/>
      <c r="E1555" s="222"/>
      <c r="F1555" s="223"/>
      <c r="G1555" s="224"/>
      <c r="H1555" s="225"/>
      <c r="I1555" s="976"/>
    </row>
    <row r="1556" spans="1:9" ht="12">
      <c r="A1556" s="282"/>
      <c r="B1556" s="329"/>
      <c r="C1556" s="334" t="s">
        <v>243</v>
      </c>
      <c r="D1556" s="222"/>
      <c r="E1556" s="222"/>
      <c r="F1556" s="223"/>
      <c r="G1556" s="224"/>
      <c r="H1556" s="225"/>
      <c r="I1556" s="976"/>
    </row>
    <row r="1557" spans="1:9" ht="12">
      <c r="A1557" s="282"/>
      <c r="B1557" s="329"/>
      <c r="C1557" s="226" t="s">
        <v>244</v>
      </c>
      <c r="D1557" s="132" t="s">
        <v>71</v>
      </c>
      <c r="E1557" s="132" t="s">
        <v>71</v>
      </c>
      <c r="F1557" s="227" t="s">
        <v>0</v>
      </c>
      <c r="G1557" s="228">
        <v>4</v>
      </c>
      <c r="H1557" s="229"/>
      <c r="I1557" s="939">
        <f>G1557*H1557</f>
        <v>0</v>
      </c>
    </row>
    <row r="1558" spans="1:9" ht="12">
      <c r="A1558" s="282"/>
      <c r="B1558" s="329"/>
      <c r="C1558" s="156"/>
      <c r="D1558" s="222"/>
      <c r="E1558" s="222"/>
      <c r="F1558" s="286"/>
      <c r="G1558" s="292"/>
      <c r="H1558" s="293"/>
      <c r="I1558" s="978"/>
    </row>
    <row r="1559" spans="1:9" ht="36">
      <c r="A1559" s="256">
        <f>$A$1550</f>
        <v>3</v>
      </c>
      <c r="B1559" s="285" t="s">
        <v>7</v>
      </c>
      <c r="C1559" s="423" t="s">
        <v>245</v>
      </c>
      <c r="D1559" s="132" t="s">
        <v>71</v>
      </c>
      <c r="E1559" s="132" t="s">
        <v>71</v>
      </c>
      <c r="F1559" s="227" t="s">
        <v>0</v>
      </c>
      <c r="G1559" s="228">
        <v>6</v>
      </c>
      <c r="H1559" s="229"/>
      <c r="I1559" s="939">
        <f>G1559*H1559</f>
        <v>0</v>
      </c>
    </row>
    <row r="1560" spans="1:9" ht="12">
      <c r="A1560" s="256"/>
      <c r="B1560" s="285"/>
      <c r="C1560" s="424"/>
      <c r="D1560" s="125"/>
      <c r="E1560" s="125"/>
      <c r="F1560" s="286"/>
      <c r="G1560" s="82"/>
      <c r="H1560" s="287"/>
      <c r="I1560" s="981"/>
    </row>
    <row r="1561" spans="1:9" ht="24">
      <c r="A1561" s="256">
        <f>$A$1550</f>
        <v>3</v>
      </c>
      <c r="B1561" s="288" t="s">
        <v>8</v>
      </c>
      <c r="C1561" s="423" t="s">
        <v>246</v>
      </c>
      <c r="D1561" s="132" t="s">
        <v>71</v>
      </c>
      <c r="E1561" s="132" t="s">
        <v>71</v>
      </c>
      <c r="F1561" s="227" t="s">
        <v>0</v>
      </c>
      <c r="G1561" s="228">
        <v>6</v>
      </c>
      <c r="H1561" s="229"/>
      <c r="I1561" s="939">
        <f>G1561*H1561</f>
        <v>0</v>
      </c>
    </row>
    <row r="1562" spans="1:9" ht="12">
      <c r="A1562" s="249"/>
      <c r="B1562" s="288"/>
      <c r="C1562" s="425"/>
      <c r="D1562" s="289"/>
      <c r="E1562" s="289"/>
      <c r="F1562" s="286"/>
      <c r="G1562" s="82"/>
      <c r="H1562" s="287"/>
      <c r="I1562" s="981"/>
    </row>
    <row r="1563" spans="1:9" ht="33.75" customHeight="1">
      <c r="A1563" s="256">
        <f>$A$1550</f>
        <v>3</v>
      </c>
      <c r="B1563" s="288" t="s">
        <v>9</v>
      </c>
      <c r="C1563" s="330" t="s">
        <v>247</v>
      </c>
      <c r="D1563" s="289"/>
      <c r="E1563" s="289"/>
      <c r="F1563" s="286"/>
      <c r="G1563" s="82"/>
      <c r="H1563" s="287"/>
      <c r="I1563" s="981"/>
    </row>
    <row r="1564" spans="1:9" ht="12">
      <c r="A1564" s="249"/>
      <c r="B1564" s="288"/>
      <c r="C1564" s="330" t="s">
        <v>85</v>
      </c>
      <c r="D1564" s="289"/>
      <c r="E1564" s="289"/>
      <c r="F1564" s="286"/>
      <c r="G1564" s="82"/>
      <c r="H1564" s="287"/>
      <c r="I1564" s="981"/>
    </row>
    <row r="1565" spans="1:9" ht="12">
      <c r="A1565" s="249"/>
      <c r="B1565" s="288"/>
      <c r="C1565" s="331" t="s">
        <v>86</v>
      </c>
      <c r="D1565" s="127"/>
      <c r="E1565" s="127"/>
      <c r="F1565" s="286"/>
      <c r="G1565" s="82"/>
      <c r="H1565" s="287"/>
      <c r="I1565" s="981"/>
    </row>
    <row r="1566" spans="1:9" ht="12">
      <c r="A1566" s="249"/>
      <c r="B1566" s="288"/>
      <c r="C1566" s="331" t="s">
        <v>87</v>
      </c>
      <c r="D1566" s="128"/>
      <c r="E1566" s="128"/>
      <c r="F1566" s="286"/>
      <c r="G1566" s="82"/>
      <c r="H1566" s="287"/>
      <c r="I1566" s="981"/>
    </row>
    <row r="1567" spans="1:9" ht="12">
      <c r="A1567" s="249"/>
      <c r="B1567" s="288"/>
      <c r="C1567" s="331" t="s">
        <v>88</v>
      </c>
      <c r="D1567" s="128"/>
      <c r="E1567" s="128"/>
      <c r="F1567" s="286"/>
      <c r="G1567" s="82"/>
      <c r="H1567" s="287"/>
      <c r="I1567" s="981"/>
    </row>
    <row r="1568" spans="1:9" ht="24">
      <c r="A1568" s="249"/>
      <c r="B1568" s="288"/>
      <c r="C1568" s="331" t="s">
        <v>89</v>
      </c>
      <c r="D1568" s="125"/>
      <c r="E1568" s="125"/>
      <c r="F1568" s="286"/>
      <c r="G1568" s="82"/>
      <c r="H1568" s="287"/>
      <c r="I1568" s="981"/>
    </row>
    <row r="1569" spans="1:9" ht="36">
      <c r="A1569" s="249"/>
      <c r="B1569" s="288"/>
      <c r="C1569" s="332" t="s">
        <v>248</v>
      </c>
      <c r="D1569" s="125"/>
      <c r="E1569" s="125"/>
      <c r="F1569" s="286"/>
      <c r="G1569" s="82"/>
      <c r="H1569" s="287"/>
      <c r="I1569" s="981"/>
    </row>
    <row r="1570" spans="1:9" ht="24">
      <c r="A1570" s="249"/>
      <c r="B1570" s="288"/>
      <c r="C1570" s="331" t="s">
        <v>91</v>
      </c>
      <c r="D1570" s="125"/>
      <c r="E1570" s="125"/>
      <c r="F1570" s="286"/>
      <c r="G1570" s="292"/>
      <c r="H1570" s="293"/>
      <c r="I1570" s="978"/>
    </row>
    <row r="1571" spans="1:9" ht="22.5" customHeight="1">
      <c r="A1571" s="249"/>
      <c r="B1571" s="288"/>
      <c r="C1571" s="332" t="s">
        <v>92</v>
      </c>
      <c r="D1571" s="125"/>
      <c r="E1571" s="125"/>
      <c r="F1571" s="286"/>
      <c r="G1571" s="292"/>
      <c r="H1571" s="293"/>
      <c r="I1571" s="978"/>
    </row>
    <row r="1572" spans="1:9" ht="12">
      <c r="A1572" s="249"/>
      <c r="B1572" s="288"/>
      <c r="C1572" s="332" t="s">
        <v>93</v>
      </c>
      <c r="D1572" s="125"/>
      <c r="E1572" s="125"/>
      <c r="F1572" s="286"/>
      <c r="G1572" s="292"/>
      <c r="H1572" s="293"/>
      <c r="I1572" s="978"/>
    </row>
    <row r="1573" spans="1:9" ht="12">
      <c r="A1573" s="249"/>
      <c r="B1573" s="288"/>
      <c r="C1573" s="331" t="s">
        <v>94</v>
      </c>
      <c r="D1573" s="125"/>
      <c r="E1573" s="125"/>
      <c r="F1573" s="286"/>
      <c r="G1573" s="292"/>
      <c r="H1573" s="293"/>
      <c r="I1573" s="978"/>
    </row>
    <row r="1574" spans="1:9" ht="12">
      <c r="A1574" s="249"/>
      <c r="B1574" s="288"/>
      <c r="C1574" s="331" t="s">
        <v>95</v>
      </c>
      <c r="D1574" s="125"/>
      <c r="E1574" s="125"/>
      <c r="F1574" s="286"/>
      <c r="G1574" s="292"/>
      <c r="H1574" s="293"/>
      <c r="I1574" s="978"/>
    </row>
    <row r="1575" spans="1:9" ht="24">
      <c r="A1575" s="249"/>
      <c r="B1575" s="288"/>
      <c r="C1575" s="331" t="s">
        <v>96</v>
      </c>
      <c r="D1575" s="125"/>
      <c r="E1575" s="125"/>
      <c r="F1575" s="286"/>
      <c r="G1575" s="292"/>
      <c r="H1575" s="293"/>
      <c r="I1575" s="978"/>
    </row>
    <row r="1576" spans="1:9" ht="24">
      <c r="A1576" s="249"/>
      <c r="B1576" s="288"/>
      <c r="C1576" s="330" t="s">
        <v>97</v>
      </c>
      <c r="D1576" s="125"/>
      <c r="E1576" s="125"/>
      <c r="F1576" s="286"/>
      <c r="G1576" s="292"/>
      <c r="H1576" s="293"/>
      <c r="I1576" s="978"/>
    </row>
    <row r="1577" spans="1:9" ht="12">
      <c r="A1577" s="249"/>
      <c r="B1577" s="288"/>
      <c r="C1577" s="333" t="s">
        <v>98</v>
      </c>
      <c r="D1577" s="132" t="s">
        <v>71</v>
      </c>
      <c r="E1577" s="132" t="s">
        <v>71</v>
      </c>
      <c r="F1577" s="227" t="s">
        <v>22</v>
      </c>
      <c r="G1577" s="228">
        <v>40</v>
      </c>
      <c r="H1577" s="229"/>
      <c r="I1577" s="939">
        <f>G1577*H1577</f>
        <v>0</v>
      </c>
    </row>
    <row r="1578" spans="1:9" ht="12">
      <c r="A1578" s="249"/>
      <c r="B1578" s="288"/>
      <c r="C1578" s="425"/>
      <c r="D1578" s="289"/>
      <c r="E1578" s="289"/>
      <c r="F1578" s="286"/>
      <c r="G1578" s="82"/>
      <c r="H1578" s="287"/>
      <c r="I1578" s="981"/>
    </row>
    <row r="1579" spans="1:9" ht="34.5" customHeight="1">
      <c r="A1579" s="256">
        <f>$A$1550</f>
        <v>3</v>
      </c>
      <c r="B1579" s="288" t="s">
        <v>10</v>
      </c>
      <c r="C1579" s="330" t="s">
        <v>249</v>
      </c>
      <c r="D1579" s="289"/>
      <c r="E1579" s="289"/>
      <c r="F1579" s="286"/>
      <c r="G1579" s="82"/>
      <c r="H1579" s="287"/>
      <c r="I1579" s="981"/>
    </row>
    <row r="1580" spans="1:9" ht="12">
      <c r="A1580" s="249"/>
      <c r="B1580" s="288"/>
      <c r="C1580" s="330" t="s">
        <v>85</v>
      </c>
      <c r="D1580" s="289"/>
      <c r="E1580" s="289"/>
      <c r="F1580" s="286"/>
      <c r="G1580" s="82"/>
      <c r="H1580" s="287"/>
      <c r="I1580" s="981"/>
    </row>
    <row r="1581" spans="1:9" ht="12">
      <c r="A1581" s="249"/>
      <c r="B1581" s="288"/>
      <c r="C1581" s="331" t="s">
        <v>86</v>
      </c>
      <c r="D1581" s="127"/>
      <c r="E1581" s="127"/>
      <c r="F1581" s="286"/>
      <c r="G1581" s="82"/>
      <c r="H1581" s="287"/>
      <c r="I1581" s="981"/>
    </row>
    <row r="1582" spans="1:9" ht="12">
      <c r="A1582" s="249"/>
      <c r="B1582" s="288"/>
      <c r="C1582" s="331" t="s">
        <v>87</v>
      </c>
      <c r="D1582" s="128"/>
      <c r="E1582" s="128"/>
      <c r="F1582" s="286"/>
      <c r="G1582" s="82"/>
      <c r="H1582" s="287"/>
      <c r="I1582" s="981"/>
    </row>
    <row r="1583" spans="1:9" ht="12">
      <c r="A1583" s="249"/>
      <c r="B1583" s="288"/>
      <c r="C1583" s="331" t="s">
        <v>88</v>
      </c>
      <c r="D1583" s="128"/>
      <c r="E1583" s="128"/>
      <c r="F1583" s="286"/>
      <c r="G1583" s="82"/>
      <c r="H1583" s="287"/>
      <c r="I1583" s="981"/>
    </row>
    <row r="1584" spans="1:9" ht="24">
      <c r="A1584" s="249"/>
      <c r="B1584" s="288"/>
      <c r="C1584" s="331" t="s">
        <v>89</v>
      </c>
      <c r="D1584" s="125"/>
      <c r="E1584" s="125"/>
      <c r="F1584" s="286"/>
      <c r="G1584" s="82"/>
      <c r="H1584" s="287"/>
      <c r="I1584" s="981"/>
    </row>
    <row r="1585" spans="1:9" ht="36">
      <c r="A1585" s="249"/>
      <c r="B1585" s="288"/>
      <c r="C1585" s="332" t="s">
        <v>250</v>
      </c>
      <c r="D1585" s="125"/>
      <c r="E1585" s="125"/>
      <c r="F1585" s="286"/>
      <c r="G1585" s="82"/>
      <c r="H1585" s="287"/>
      <c r="I1585" s="981"/>
    </row>
    <row r="1586" spans="1:9" ht="24">
      <c r="A1586" s="249"/>
      <c r="B1586" s="288"/>
      <c r="C1586" s="331" t="s">
        <v>91</v>
      </c>
      <c r="D1586" s="125"/>
      <c r="E1586" s="125"/>
      <c r="F1586" s="286"/>
      <c r="G1586" s="292"/>
      <c r="H1586" s="293"/>
      <c r="I1586" s="978"/>
    </row>
    <row r="1587" spans="1:9" ht="21.75" customHeight="1">
      <c r="A1587" s="249"/>
      <c r="B1587" s="288"/>
      <c r="C1587" s="332" t="s">
        <v>92</v>
      </c>
      <c r="D1587" s="125"/>
      <c r="E1587" s="125"/>
      <c r="F1587" s="286"/>
      <c r="G1587" s="292"/>
      <c r="H1587" s="293"/>
      <c r="I1587" s="978"/>
    </row>
    <row r="1588" spans="1:9" ht="12">
      <c r="A1588" s="249"/>
      <c r="B1588" s="288"/>
      <c r="C1588" s="332" t="s">
        <v>93</v>
      </c>
      <c r="D1588" s="125"/>
      <c r="E1588" s="125"/>
      <c r="F1588" s="286"/>
      <c r="G1588" s="292"/>
      <c r="H1588" s="293"/>
      <c r="I1588" s="978"/>
    </row>
    <row r="1589" spans="1:9" ht="12">
      <c r="A1589" s="249"/>
      <c r="B1589" s="288"/>
      <c r="C1589" s="331" t="s">
        <v>94</v>
      </c>
      <c r="D1589" s="125"/>
      <c r="E1589" s="125"/>
      <c r="F1589" s="286"/>
      <c r="G1589" s="292"/>
      <c r="H1589" s="293"/>
      <c r="I1589" s="978"/>
    </row>
    <row r="1590" spans="1:9" ht="12">
      <c r="A1590" s="249"/>
      <c r="B1590" s="288"/>
      <c r="C1590" s="331" t="s">
        <v>95</v>
      </c>
      <c r="D1590" s="125"/>
      <c r="E1590" s="125"/>
      <c r="F1590" s="286"/>
      <c r="G1590" s="292"/>
      <c r="H1590" s="293"/>
      <c r="I1590" s="978"/>
    </row>
    <row r="1591" spans="1:9" ht="24">
      <c r="A1591" s="249"/>
      <c r="B1591" s="288"/>
      <c r="C1591" s="331" t="s">
        <v>96</v>
      </c>
      <c r="D1591" s="125"/>
      <c r="E1591" s="125"/>
      <c r="F1591" s="286"/>
      <c r="G1591" s="292"/>
      <c r="H1591" s="293"/>
      <c r="I1591" s="978"/>
    </row>
    <row r="1592" spans="1:9" ht="12">
      <c r="A1592" s="249"/>
      <c r="B1592" s="288"/>
      <c r="C1592" s="333" t="s">
        <v>98</v>
      </c>
      <c r="D1592" s="132" t="s">
        <v>71</v>
      </c>
      <c r="E1592" s="132" t="s">
        <v>71</v>
      </c>
      <c r="F1592" s="227" t="s">
        <v>22</v>
      </c>
      <c r="G1592" s="228">
        <v>20</v>
      </c>
      <c r="H1592" s="229"/>
      <c r="I1592" s="939">
        <f>G1592*H1592</f>
        <v>0</v>
      </c>
    </row>
    <row r="1593" spans="1:9" ht="12">
      <c r="A1593" s="249"/>
      <c r="B1593" s="288"/>
      <c r="C1593" s="425"/>
      <c r="D1593" s="289"/>
      <c r="E1593" s="289"/>
      <c r="F1593" s="286"/>
      <c r="G1593" s="82"/>
      <c r="H1593" s="287"/>
      <c r="I1593" s="981"/>
    </row>
    <row r="1594" spans="1:9" ht="35.25" customHeight="1">
      <c r="A1594" s="256">
        <f>$A$1550</f>
        <v>3</v>
      </c>
      <c r="B1594" s="288" t="s">
        <v>20</v>
      </c>
      <c r="C1594" s="330" t="s">
        <v>84</v>
      </c>
      <c r="D1594" s="289"/>
      <c r="E1594" s="289"/>
      <c r="F1594" s="286"/>
      <c r="G1594" s="82"/>
      <c r="H1594" s="287"/>
      <c r="I1594" s="981"/>
    </row>
    <row r="1595" spans="1:9" ht="12">
      <c r="A1595" s="249"/>
      <c r="B1595" s="288"/>
      <c r="C1595" s="330" t="s">
        <v>85</v>
      </c>
      <c r="D1595" s="289"/>
      <c r="E1595" s="289"/>
      <c r="F1595" s="286"/>
      <c r="G1595" s="82"/>
      <c r="H1595" s="287"/>
      <c r="I1595" s="981"/>
    </row>
    <row r="1596" spans="1:9" ht="12">
      <c r="A1596" s="249"/>
      <c r="B1596" s="288"/>
      <c r="C1596" s="331" t="s">
        <v>86</v>
      </c>
      <c r="D1596" s="127"/>
      <c r="E1596" s="127"/>
      <c r="F1596" s="286"/>
      <c r="G1596" s="82"/>
      <c r="H1596" s="287"/>
      <c r="I1596" s="981"/>
    </row>
    <row r="1597" spans="1:9" ht="12">
      <c r="A1597" s="249"/>
      <c r="B1597" s="288"/>
      <c r="C1597" s="331" t="s">
        <v>87</v>
      </c>
      <c r="D1597" s="128"/>
      <c r="E1597" s="128"/>
      <c r="F1597" s="286"/>
      <c r="G1597" s="82"/>
      <c r="H1597" s="287"/>
      <c r="I1597" s="981"/>
    </row>
    <row r="1598" spans="1:9" ht="12">
      <c r="A1598" s="249"/>
      <c r="B1598" s="288"/>
      <c r="C1598" s="331" t="s">
        <v>88</v>
      </c>
      <c r="D1598" s="128"/>
      <c r="E1598" s="128"/>
      <c r="F1598" s="286"/>
      <c r="G1598" s="82"/>
      <c r="H1598" s="287"/>
      <c r="I1598" s="981"/>
    </row>
    <row r="1599" spans="1:9" ht="24">
      <c r="A1599" s="249"/>
      <c r="B1599" s="288"/>
      <c r="C1599" s="331" t="s">
        <v>89</v>
      </c>
      <c r="D1599" s="125"/>
      <c r="E1599" s="125"/>
      <c r="F1599" s="286"/>
      <c r="G1599" s="82"/>
      <c r="H1599" s="287"/>
      <c r="I1599" s="981"/>
    </row>
    <row r="1600" spans="1:9" ht="36">
      <c r="A1600" s="249"/>
      <c r="B1600" s="288"/>
      <c r="C1600" s="332" t="s">
        <v>90</v>
      </c>
      <c r="D1600" s="125"/>
      <c r="E1600" s="125"/>
      <c r="F1600" s="286"/>
      <c r="G1600" s="82"/>
      <c r="H1600" s="287"/>
      <c r="I1600" s="981"/>
    </row>
    <row r="1601" spans="1:9" ht="24">
      <c r="A1601" s="249"/>
      <c r="B1601" s="288"/>
      <c r="C1601" s="331" t="s">
        <v>91</v>
      </c>
      <c r="D1601" s="125"/>
      <c r="E1601" s="125"/>
      <c r="F1601" s="286"/>
      <c r="G1601" s="292"/>
      <c r="H1601" s="293"/>
      <c r="I1601" s="978"/>
    </row>
    <row r="1602" spans="1:9" ht="22.5" customHeight="1">
      <c r="A1602" s="249"/>
      <c r="B1602" s="288"/>
      <c r="C1602" s="332" t="s">
        <v>92</v>
      </c>
      <c r="D1602" s="125"/>
      <c r="E1602" s="125"/>
      <c r="F1602" s="286"/>
      <c r="G1602" s="292"/>
      <c r="H1602" s="293"/>
      <c r="I1602" s="978"/>
    </row>
    <row r="1603" spans="1:9" ht="12">
      <c r="A1603" s="249"/>
      <c r="B1603" s="288"/>
      <c r="C1603" s="332" t="s">
        <v>93</v>
      </c>
      <c r="D1603" s="125"/>
      <c r="E1603" s="125"/>
      <c r="F1603" s="286"/>
      <c r="G1603" s="292"/>
      <c r="H1603" s="293"/>
      <c r="I1603" s="978"/>
    </row>
    <row r="1604" spans="1:9" ht="12">
      <c r="A1604" s="249"/>
      <c r="B1604" s="288"/>
      <c r="C1604" s="331" t="s">
        <v>94</v>
      </c>
      <c r="D1604" s="125"/>
      <c r="E1604" s="125"/>
      <c r="F1604" s="286"/>
      <c r="G1604" s="292"/>
      <c r="H1604" s="293"/>
      <c r="I1604" s="978"/>
    </row>
    <row r="1605" spans="1:9" ht="12">
      <c r="A1605" s="249"/>
      <c r="B1605" s="288"/>
      <c r="C1605" s="331" t="s">
        <v>95</v>
      </c>
      <c r="D1605" s="125"/>
      <c r="E1605" s="125"/>
      <c r="F1605" s="286"/>
      <c r="G1605" s="292"/>
      <c r="H1605" s="293"/>
      <c r="I1605" s="978"/>
    </row>
    <row r="1606" spans="1:9" ht="24">
      <c r="A1606" s="249"/>
      <c r="B1606" s="288"/>
      <c r="C1606" s="331" t="s">
        <v>96</v>
      </c>
      <c r="D1606" s="125"/>
      <c r="E1606" s="125"/>
      <c r="F1606" s="286"/>
      <c r="G1606" s="292"/>
      <c r="H1606" s="293"/>
      <c r="I1606" s="978"/>
    </row>
    <row r="1607" spans="1:9" ht="24">
      <c r="A1607" s="249"/>
      <c r="B1607" s="288"/>
      <c r="C1607" s="330" t="s">
        <v>97</v>
      </c>
      <c r="D1607" s="125"/>
      <c r="E1607" s="125"/>
      <c r="F1607" s="286"/>
      <c r="G1607" s="292"/>
      <c r="H1607" s="293"/>
      <c r="I1607" s="978"/>
    </row>
    <row r="1608" spans="1:9" ht="12">
      <c r="A1608" s="249"/>
      <c r="B1608" s="288"/>
      <c r="C1608" s="333" t="s">
        <v>98</v>
      </c>
      <c r="D1608" s="132" t="s">
        <v>71</v>
      </c>
      <c r="E1608" s="132" t="s">
        <v>71</v>
      </c>
      <c r="F1608" s="227" t="s">
        <v>22</v>
      </c>
      <c r="G1608" s="228">
        <v>15</v>
      </c>
      <c r="H1608" s="229"/>
      <c r="I1608" s="939">
        <f>G1608*H1608</f>
        <v>0</v>
      </c>
    </row>
    <row r="1609" spans="1:9" ht="12">
      <c r="A1609" s="249"/>
      <c r="B1609" s="288"/>
      <c r="C1609" s="425"/>
      <c r="D1609" s="289"/>
      <c r="E1609" s="289"/>
      <c r="F1609" s="286"/>
      <c r="G1609" s="82"/>
      <c r="H1609" s="287"/>
      <c r="I1609" s="981"/>
    </row>
    <row r="1610" spans="1:9" ht="34.5" customHeight="1">
      <c r="A1610" s="256">
        <f>$A$1550</f>
        <v>3</v>
      </c>
      <c r="B1610" s="288" t="s">
        <v>21</v>
      </c>
      <c r="C1610" s="330" t="s">
        <v>251</v>
      </c>
      <c r="D1610" s="289"/>
      <c r="E1610" s="289"/>
      <c r="F1610" s="286"/>
      <c r="G1610" s="82"/>
      <c r="H1610" s="287"/>
      <c r="I1610" s="981"/>
    </row>
    <row r="1611" spans="1:9" ht="12">
      <c r="A1611" s="249"/>
      <c r="B1611" s="288"/>
      <c r="C1611" s="330" t="s">
        <v>85</v>
      </c>
      <c r="D1611" s="289"/>
      <c r="E1611" s="289"/>
      <c r="F1611" s="286"/>
      <c r="G1611" s="82"/>
      <c r="H1611" s="287"/>
      <c r="I1611" s="981"/>
    </row>
    <row r="1612" spans="1:9" ht="12">
      <c r="A1612" s="249"/>
      <c r="B1612" s="288"/>
      <c r="C1612" s="331" t="s">
        <v>86</v>
      </c>
      <c r="D1612" s="127"/>
      <c r="E1612" s="127"/>
      <c r="F1612" s="286"/>
      <c r="G1612" s="82"/>
      <c r="H1612" s="287"/>
      <c r="I1612" s="981"/>
    </row>
    <row r="1613" spans="1:9" ht="12">
      <c r="A1613" s="249"/>
      <c r="B1613" s="288"/>
      <c r="C1613" s="331" t="s">
        <v>87</v>
      </c>
      <c r="D1613" s="128"/>
      <c r="E1613" s="128"/>
      <c r="F1613" s="286"/>
      <c r="G1613" s="82"/>
      <c r="H1613" s="287"/>
      <c r="I1613" s="981"/>
    </row>
    <row r="1614" spans="1:9" ht="12">
      <c r="A1614" s="249"/>
      <c r="B1614" s="288"/>
      <c r="C1614" s="331" t="s">
        <v>88</v>
      </c>
      <c r="D1614" s="128"/>
      <c r="E1614" s="128"/>
      <c r="F1614" s="286"/>
      <c r="G1614" s="82"/>
      <c r="H1614" s="287"/>
      <c r="I1614" s="981"/>
    </row>
    <row r="1615" spans="1:9" ht="24">
      <c r="A1615" s="249"/>
      <c r="B1615" s="288"/>
      <c r="C1615" s="331" t="s">
        <v>89</v>
      </c>
      <c r="D1615" s="125"/>
      <c r="E1615" s="125"/>
      <c r="F1615" s="286"/>
      <c r="G1615" s="82"/>
      <c r="H1615" s="287"/>
      <c r="I1615" s="981"/>
    </row>
    <row r="1616" spans="1:9" ht="36">
      <c r="A1616" s="249"/>
      <c r="B1616" s="288"/>
      <c r="C1616" s="332" t="s">
        <v>248</v>
      </c>
      <c r="D1616" s="125"/>
      <c r="E1616" s="125"/>
      <c r="F1616" s="286"/>
      <c r="G1616" s="82"/>
      <c r="H1616" s="287"/>
      <c r="I1616" s="981"/>
    </row>
    <row r="1617" spans="1:9" ht="24">
      <c r="A1617" s="249"/>
      <c r="B1617" s="288"/>
      <c r="C1617" s="331" t="s">
        <v>91</v>
      </c>
      <c r="D1617" s="125"/>
      <c r="E1617" s="125"/>
      <c r="F1617" s="286"/>
      <c r="G1617" s="292"/>
      <c r="H1617" s="293"/>
      <c r="I1617" s="978"/>
    </row>
    <row r="1618" spans="1:9" ht="23.25" customHeight="1">
      <c r="A1618" s="249"/>
      <c r="B1618" s="288"/>
      <c r="C1618" s="332" t="s">
        <v>92</v>
      </c>
      <c r="D1618" s="125"/>
      <c r="E1618" s="125"/>
      <c r="F1618" s="286"/>
      <c r="G1618" s="292"/>
      <c r="H1618" s="293"/>
      <c r="I1618" s="978"/>
    </row>
    <row r="1619" spans="1:9" ht="12">
      <c r="A1619" s="256"/>
      <c r="B1619" s="288"/>
      <c r="C1619" s="332" t="s">
        <v>93</v>
      </c>
      <c r="D1619" s="125"/>
      <c r="E1619" s="125"/>
      <c r="F1619" s="286"/>
      <c r="G1619" s="292"/>
      <c r="H1619" s="293"/>
      <c r="I1619" s="978"/>
    </row>
    <row r="1620" spans="1:9" ht="12">
      <c r="A1620" s="249"/>
      <c r="B1620" s="288"/>
      <c r="C1620" s="331" t="s">
        <v>94</v>
      </c>
      <c r="D1620" s="125"/>
      <c r="E1620" s="125"/>
      <c r="F1620" s="286"/>
      <c r="G1620" s="292"/>
      <c r="H1620" s="293"/>
      <c r="I1620" s="978"/>
    </row>
    <row r="1621" spans="1:9" ht="12">
      <c r="A1621" s="249"/>
      <c r="B1621" s="288"/>
      <c r="C1621" s="331" t="s">
        <v>95</v>
      </c>
      <c r="D1621" s="125"/>
      <c r="E1621" s="125"/>
      <c r="F1621" s="286"/>
      <c r="G1621" s="292"/>
      <c r="H1621" s="293"/>
      <c r="I1621" s="978"/>
    </row>
    <row r="1622" spans="1:9" ht="24">
      <c r="A1622" s="256"/>
      <c r="B1622" s="288"/>
      <c r="C1622" s="331" t="s">
        <v>96</v>
      </c>
      <c r="D1622" s="125"/>
      <c r="E1622" s="125"/>
      <c r="F1622" s="286"/>
      <c r="G1622" s="292"/>
      <c r="H1622" s="293"/>
      <c r="I1622" s="978"/>
    </row>
    <row r="1623" spans="1:9" ht="24">
      <c r="A1623" s="249"/>
      <c r="B1623" s="288"/>
      <c r="C1623" s="330" t="s">
        <v>97</v>
      </c>
      <c r="D1623" s="125"/>
      <c r="E1623" s="125"/>
      <c r="F1623" s="286"/>
      <c r="G1623" s="292"/>
      <c r="H1623" s="293"/>
      <c r="I1623" s="978"/>
    </row>
    <row r="1624" spans="1:9" ht="12">
      <c r="A1624" s="256"/>
      <c r="B1624" s="288"/>
      <c r="C1624" s="333" t="s">
        <v>98</v>
      </c>
      <c r="D1624" s="132" t="s">
        <v>71</v>
      </c>
      <c r="E1624" s="132" t="s">
        <v>71</v>
      </c>
      <c r="F1624" s="227" t="s">
        <v>22</v>
      </c>
      <c r="G1624" s="228">
        <v>45</v>
      </c>
      <c r="H1624" s="229"/>
      <c r="I1624" s="939">
        <f>G1624*H1624</f>
        <v>0</v>
      </c>
    </row>
    <row r="1625" spans="1:9" ht="12">
      <c r="A1625" s="249"/>
      <c r="B1625" s="288"/>
      <c r="C1625" s="330"/>
      <c r="D1625" s="125"/>
      <c r="E1625" s="125"/>
      <c r="F1625" s="286"/>
      <c r="G1625" s="292"/>
      <c r="H1625" s="293"/>
      <c r="I1625" s="978"/>
    </row>
    <row r="1626" spans="1:9" ht="36">
      <c r="A1626" s="256">
        <f>$A$1550</f>
        <v>3</v>
      </c>
      <c r="B1626" s="288" t="s">
        <v>18</v>
      </c>
      <c r="C1626" s="426" t="s">
        <v>252</v>
      </c>
      <c r="D1626" s="132" t="s">
        <v>71</v>
      </c>
      <c r="E1626" s="132" t="s">
        <v>71</v>
      </c>
      <c r="F1626" s="227" t="s">
        <v>22</v>
      </c>
      <c r="G1626" s="228">
        <v>120</v>
      </c>
      <c r="H1626" s="229"/>
      <c r="I1626" s="939">
        <f>G1626*H1626</f>
        <v>0</v>
      </c>
    </row>
    <row r="1627" spans="1:9" ht="12">
      <c r="A1627" s="249"/>
      <c r="B1627" s="288"/>
      <c r="C1627" s="330"/>
      <c r="D1627" s="125"/>
      <c r="E1627" s="125"/>
      <c r="F1627" s="286"/>
      <c r="G1627" s="292"/>
      <c r="H1627" s="293"/>
      <c r="I1627" s="978"/>
    </row>
    <row r="1628" spans="1:9" ht="48">
      <c r="A1628" s="256">
        <f>$A$1550</f>
        <v>3</v>
      </c>
      <c r="B1628" s="288" t="s">
        <v>23</v>
      </c>
      <c r="C1628" s="333" t="s">
        <v>99</v>
      </c>
      <c r="D1628" s="132" t="s">
        <v>71</v>
      </c>
      <c r="E1628" s="132" t="s">
        <v>71</v>
      </c>
      <c r="F1628" s="227" t="s">
        <v>22</v>
      </c>
      <c r="G1628" s="228">
        <v>305</v>
      </c>
      <c r="H1628" s="229"/>
      <c r="I1628" s="939">
        <f>G1628*H1628</f>
        <v>0</v>
      </c>
    </row>
    <row r="1629" spans="1:9" ht="12">
      <c r="A1629" s="249"/>
      <c r="B1629" s="288"/>
      <c r="C1629" s="330"/>
      <c r="D1629" s="125"/>
      <c r="E1629" s="125"/>
      <c r="F1629" s="286"/>
      <c r="G1629" s="292"/>
      <c r="H1629" s="293"/>
      <c r="I1629" s="978"/>
    </row>
    <row r="1630" spans="1:9" ht="24">
      <c r="A1630" s="256">
        <f>$A$1550</f>
        <v>3</v>
      </c>
      <c r="B1630" s="288" t="s">
        <v>24</v>
      </c>
      <c r="C1630" s="333" t="s">
        <v>100</v>
      </c>
      <c r="D1630" s="132" t="s">
        <v>71</v>
      </c>
      <c r="E1630" s="132" t="s">
        <v>71</v>
      </c>
      <c r="F1630" s="227" t="s">
        <v>22</v>
      </c>
      <c r="G1630" s="228">
        <v>120</v>
      </c>
      <c r="H1630" s="229"/>
      <c r="I1630" s="939">
        <f>G1630*H1630</f>
        <v>0</v>
      </c>
    </row>
    <row r="1631" spans="1:9" ht="12">
      <c r="A1631" s="249"/>
      <c r="B1631" s="288"/>
      <c r="C1631" s="120"/>
      <c r="D1631" s="125"/>
      <c r="E1631" s="125"/>
      <c r="F1631" s="286"/>
      <c r="G1631" s="292"/>
      <c r="H1631" s="293"/>
      <c r="I1631" s="978"/>
    </row>
    <row r="1632" spans="1:9" ht="28">
      <c r="A1632" s="48">
        <f>A1550</f>
        <v>3</v>
      </c>
      <c r="B1632" s="270"/>
      <c r="C1632" s="50" t="s">
        <v>101</v>
      </c>
      <c r="D1632" s="51"/>
      <c r="E1632" s="51"/>
      <c r="F1632" s="51"/>
      <c r="G1632" s="40"/>
      <c r="H1632" s="52"/>
      <c r="I1632" s="935">
        <f>SUM(I1551:I1631)</f>
        <v>0</v>
      </c>
    </row>
    <row r="1634" spans="1:9" ht="28">
      <c r="A1634" s="58">
        <v>4</v>
      </c>
      <c r="B1634" s="32"/>
      <c r="C1634" s="60" t="s">
        <v>54</v>
      </c>
      <c r="D1634" s="57"/>
      <c r="E1634" s="57"/>
      <c r="F1634" s="57"/>
      <c r="G1634" s="189"/>
      <c r="H1634" s="59"/>
      <c r="I1634" s="956"/>
    </row>
    <row r="1636" spans="1:9" ht="60">
      <c r="A1636" s="65">
        <f>$A$1634</f>
        <v>4</v>
      </c>
      <c r="B1636" s="188" t="s">
        <v>5</v>
      </c>
      <c r="C1636" s="160" t="s">
        <v>55</v>
      </c>
      <c r="D1636" s="132" t="s">
        <v>71</v>
      </c>
      <c r="E1636" s="132" t="s">
        <v>71</v>
      </c>
      <c r="F1636" s="137" t="s">
        <v>0</v>
      </c>
      <c r="G1636" s="138">
        <v>1</v>
      </c>
      <c r="H1636" s="187"/>
      <c r="I1636" s="962">
        <f>G1636*H1636</f>
        <v>0</v>
      </c>
    </row>
    <row r="1637" spans="1:9" ht="12">
      <c r="A1637" s="68"/>
      <c r="B1637" s="190"/>
      <c r="C1637" s="92"/>
      <c r="D1637" s="248"/>
      <c r="E1637" s="248"/>
      <c r="F1637" s="152"/>
      <c r="G1637" s="153"/>
      <c r="H1637" s="154"/>
      <c r="I1637" s="963"/>
    </row>
    <row r="1638" spans="1:9" ht="24">
      <c r="A1638" s="65">
        <f>$A$1634</f>
        <v>4</v>
      </c>
      <c r="B1638" s="188" t="s">
        <v>6</v>
      </c>
      <c r="C1638" s="155" t="s">
        <v>56</v>
      </c>
      <c r="D1638" s="132" t="s">
        <v>71</v>
      </c>
      <c r="E1638" s="132" t="s">
        <v>71</v>
      </c>
      <c r="F1638" s="137" t="s">
        <v>0</v>
      </c>
      <c r="G1638" s="138">
        <v>1</v>
      </c>
      <c r="H1638" s="151"/>
      <c r="I1638" s="964">
        <f>G1638*H1638</f>
        <v>0</v>
      </c>
    </row>
    <row r="1639" spans="1:9" ht="12">
      <c r="A1639" s="65"/>
      <c r="B1639" s="188"/>
      <c r="C1639" s="156"/>
      <c r="D1639" s="248"/>
      <c r="E1639" s="248"/>
      <c r="F1639" s="139"/>
      <c r="G1639" s="157"/>
      <c r="H1639" s="100"/>
      <c r="I1639" s="947"/>
    </row>
    <row r="1640" spans="1:9" ht="13">
      <c r="A1640" s="65">
        <f>$A$1634</f>
        <v>4</v>
      </c>
      <c r="B1640" s="188" t="s">
        <v>7</v>
      </c>
      <c r="C1640" s="160" t="s">
        <v>57</v>
      </c>
      <c r="D1640" s="132" t="s">
        <v>71</v>
      </c>
      <c r="E1640" s="132" t="s">
        <v>71</v>
      </c>
      <c r="F1640" s="137" t="s">
        <v>0</v>
      </c>
      <c r="G1640" s="158">
        <v>1</v>
      </c>
      <c r="H1640" s="159"/>
      <c r="I1640" s="964">
        <f>G1640*H1640</f>
        <v>0</v>
      </c>
    </row>
    <row r="1641" spans="1:9" ht="12">
      <c r="A1641" s="63"/>
      <c r="B1641" s="188"/>
      <c r="C1641" s="211"/>
      <c r="D1641" s="202"/>
      <c r="E1641" s="202"/>
      <c r="F1641" s="198"/>
      <c r="G1641" s="204"/>
      <c r="H1641" s="205"/>
      <c r="I1641" s="960"/>
    </row>
    <row r="1642" spans="1:9" ht="28">
      <c r="A1642" s="58">
        <f>A1634</f>
        <v>4</v>
      </c>
      <c r="B1642" s="67"/>
      <c r="C1642" s="32" t="s">
        <v>58</v>
      </c>
      <c r="D1642" s="57"/>
      <c r="E1642" s="57"/>
      <c r="F1642" s="57"/>
      <c r="G1642" s="189"/>
      <c r="H1642" s="212"/>
      <c r="I1642" s="965">
        <f>SUM(I1635:I1641)</f>
        <v>0</v>
      </c>
    </row>
    <row r="1644" spans="1:9" ht="14">
      <c r="A1644" s="37">
        <v>5</v>
      </c>
      <c r="B1644" s="22"/>
      <c r="C1644" s="60" t="s">
        <v>33</v>
      </c>
      <c r="D1644" s="174"/>
      <c r="E1644" s="174"/>
      <c r="F1644" s="174"/>
      <c r="G1644" s="23"/>
      <c r="H1644" s="184"/>
      <c r="I1644" s="966"/>
    </row>
    <row r="1645" spans="1:9" ht="13">
      <c r="A1645" s="239"/>
      <c r="B1645" s="240"/>
      <c r="C1645" s="241"/>
      <c r="D1645" s="242"/>
      <c r="E1645" s="242"/>
      <c r="F1645" s="242"/>
      <c r="G1645" s="243"/>
      <c r="H1645" s="244"/>
      <c r="I1645" s="967"/>
    </row>
    <row r="1646" spans="1:9" ht="13">
      <c r="A1646" s="65">
        <f>$A$1644</f>
        <v>5</v>
      </c>
      <c r="B1646" s="188" t="s">
        <v>5</v>
      </c>
      <c r="C1646" s="165" t="s">
        <v>34</v>
      </c>
      <c r="D1646" s="132" t="s">
        <v>71</v>
      </c>
      <c r="E1646" s="132" t="s">
        <v>71</v>
      </c>
      <c r="F1646" s="169" t="s">
        <v>0</v>
      </c>
      <c r="G1646" s="181">
        <v>1</v>
      </c>
      <c r="H1646" s="94"/>
      <c r="I1646" s="954">
        <f>G1646*H1646</f>
        <v>0</v>
      </c>
    </row>
    <row r="1647" spans="1:9">
      <c r="C1647" s="161"/>
      <c r="D1647" s="175"/>
      <c r="E1647" s="175"/>
      <c r="F1647" s="170"/>
      <c r="G1647" s="182"/>
      <c r="H1647" s="162"/>
      <c r="I1647" s="968"/>
    </row>
    <row r="1648" spans="1:9" ht="13">
      <c r="A1648" s="65">
        <f>$A$1644</f>
        <v>5</v>
      </c>
      <c r="B1648" s="188" t="s">
        <v>6</v>
      </c>
      <c r="C1648" s="165" t="s">
        <v>35</v>
      </c>
      <c r="D1648" s="132" t="s">
        <v>71</v>
      </c>
      <c r="E1648" s="132" t="s">
        <v>71</v>
      </c>
      <c r="F1648" s="169" t="s">
        <v>0</v>
      </c>
      <c r="G1648" s="181">
        <v>1</v>
      </c>
      <c r="H1648" s="94"/>
      <c r="I1648" s="954">
        <f>G1648*H1648</f>
        <v>0</v>
      </c>
    </row>
    <row r="1649" spans="1:9">
      <c r="C1649" s="163"/>
      <c r="D1649" s="176"/>
      <c r="E1649" s="176"/>
      <c r="F1649" s="31"/>
      <c r="G1649" s="183"/>
      <c r="H1649" s="7"/>
      <c r="I1649" s="969"/>
    </row>
    <row r="1650" spans="1:9" ht="36">
      <c r="A1650" s="65">
        <f>$A$1644</f>
        <v>5</v>
      </c>
      <c r="B1650" s="188" t="s">
        <v>7</v>
      </c>
      <c r="C1650" s="165" t="s">
        <v>103</v>
      </c>
      <c r="D1650" s="132" t="s">
        <v>71</v>
      </c>
      <c r="E1650" s="132" t="s">
        <v>71</v>
      </c>
      <c r="F1650" s="169" t="s">
        <v>0</v>
      </c>
      <c r="G1650" s="181">
        <v>1</v>
      </c>
      <c r="H1650" s="94"/>
      <c r="I1650" s="954">
        <f>G1650*H1650</f>
        <v>0</v>
      </c>
    </row>
    <row r="1651" spans="1:9">
      <c r="C1651" s="163"/>
      <c r="D1651" s="176"/>
      <c r="E1651" s="176"/>
      <c r="F1651" s="31"/>
      <c r="G1651" s="183"/>
      <c r="H1651" s="164"/>
      <c r="I1651" s="970"/>
    </row>
    <row r="1652" spans="1:9" ht="60">
      <c r="A1652" s="65">
        <f>$A$1644</f>
        <v>5</v>
      </c>
      <c r="B1652" s="188" t="s">
        <v>8</v>
      </c>
      <c r="C1652" s="166" t="s">
        <v>36</v>
      </c>
      <c r="D1652" s="177"/>
      <c r="E1652" s="177"/>
      <c r="F1652" s="31"/>
      <c r="G1652" s="183"/>
      <c r="H1652" s="164"/>
      <c r="I1652" s="970"/>
    </row>
    <row r="1653" spans="1:9" ht="12">
      <c r="C1653" s="166" t="s">
        <v>37</v>
      </c>
      <c r="D1653" s="177"/>
      <c r="E1653" s="177"/>
      <c r="F1653" s="31"/>
      <c r="G1653" s="183"/>
      <c r="H1653" s="164"/>
      <c r="I1653" s="970"/>
    </row>
    <row r="1654" spans="1:9" ht="24">
      <c r="C1654" s="167" t="s">
        <v>38</v>
      </c>
      <c r="D1654" s="178"/>
      <c r="E1654" s="178"/>
      <c r="F1654" s="31"/>
      <c r="G1654" s="183"/>
      <c r="H1654" s="164"/>
      <c r="I1654" s="970"/>
    </row>
    <row r="1655" spans="1:9" ht="24">
      <c r="C1655" s="167" t="s">
        <v>39</v>
      </c>
      <c r="D1655" s="178"/>
      <c r="E1655" s="178"/>
      <c r="F1655" s="31"/>
      <c r="G1655" s="183"/>
      <c r="H1655" s="164"/>
      <c r="I1655" s="970"/>
    </row>
    <row r="1656" spans="1:9" ht="36">
      <c r="C1656" s="167" t="s">
        <v>40</v>
      </c>
      <c r="D1656" s="178"/>
      <c r="E1656" s="178"/>
      <c r="F1656" s="31"/>
      <c r="G1656" s="183"/>
      <c r="H1656" s="164"/>
      <c r="I1656" s="970"/>
    </row>
    <row r="1657" spans="1:9" ht="24">
      <c r="C1657" s="167" t="s">
        <v>41</v>
      </c>
      <c r="D1657" s="178"/>
      <c r="E1657" s="178"/>
      <c r="F1657" s="31"/>
      <c r="G1657" s="183"/>
      <c r="H1657" s="164"/>
      <c r="I1657" s="970"/>
    </row>
    <row r="1658" spans="1:9" ht="36">
      <c r="C1658" s="167" t="s">
        <v>42</v>
      </c>
      <c r="D1658" s="178"/>
      <c r="E1658" s="178"/>
      <c r="F1658" s="31"/>
      <c r="G1658" s="183"/>
      <c r="H1658" s="164"/>
      <c r="I1658" s="970"/>
    </row>
    <row r="1659" spans="1:9" ht="24">
      <c r="C1659" s="168" t="s">
        <v>43</v>
      </c>
      <c r="D1659" s="132" t="s">
        <v>71</v>
      </c>
      <c r="E1659" s="132" t="s">
        <v>71</v>
      </c>
      <c r="F1659" s="169" t="s">
        <v>0</v>
      </c>
      <c r="G1659" s="181">
        <v>1</v>
      </c>
      <c r="H1659" s="94"/>
      <c r="I1659" s="954">
        <f>G1659*H1659</f>
        <v>0</v>
      </c>
    </row>
    <row r="1660" spans="1:9" ht="12">
      <c r="C1660" s="28"/>
      <c r="D1660" s="21"/>
      <c r="E1660" s="21"/>
      <c r="F1660" s="29"/>
      <c r="G1660" s="30"/>
      <c r="H1660" s="13"/>
      <c r="I1660" s="940"/>
    </row>
    <row r="1661" spans="1:9" ht="14">
      <c r="A1661" s="58">
        <f>A1644</f>
        <v>5</v>
      </c>
      <c r="B1661" s="67"/>
      <c r="C1661" s="32" t="s">
        <v>44</v>
      </c>
      <c r="D1661" s="57"/>
      <c r="E1661" s="57"/>
      <c r="F1661" s="57"/>
      <c r="G1661" s="189"/>
      <c r="H1661" s="212"/>
      <c r="I1661" s="965">
        <f>SUM(I1645:I1660)</f>
        <v>0</v>
      </c>
    </row>
    <row r="1663" spans="1:9" ht="46.5" customHeight="1">
      <c r="A1663" s="390"/>
      <c r="B1663" s="390"/>
      <c r="C1663" s="391" t="s">
        <v>257</v>
      </c>
      <c r="D1663" s="392"/>
      <c r="E1663" s="392"/>
      <c r="F1663" s="393"/>
      <c r="G1663" s="394"/>
      <c r="H1663" s="395"/>
      <c r="I1663" s="971">
        <f>SUM(I1451,I1548,I1632,I1642,I1661)</f>
        <v>0</v>
      </c>
    </row>
    <row r="1665" spans="1:9" ht="13">
      <c r="A1665" s="231"/>
      <c r="B1665" s="232"/>
      <c r="C1665" s="233" t="s">
        <v>258</v>
      </c>
      <c r="D1665" s="245"/>
      <c r="E1665" s="245"/>
      <c r="F1665" s="234"/>
      <c r="G1665" s="235"/>
      <c r="H1665" s="236"/>
      <c r="I1665" s="933"/>
    </row>
    <row r="1667" spans="1:9" ht="14">
      <c r="A1667" s="48">
        <v>1</v>
      </c>
      <c r="B1667" s="50"/>
      <c r="C1667" s="39" t="s">
        <v>29</v>
      </c>
      <c r="D1667" s="51"/>
      <c r="E1667" s="51"/>
      <c r="F1667" s="51"/>
      <c r="G1667" s="40"/>
      <c r="H1667" s="41"/>
      <c r="I1667" s="935"/>
    </row>
    <row r="1668" spans="1:9" ht="12">
      <c r="A1668" s="282"/>
      <c r="B1668" s="283"/>
      <c r="C1668" s="284"/>
      <c r="D1668" s="222"/>
      <c r="E1668" s="222"/>
      <c r="F1668" s="223"/>
      <c r="G1668" s="224"/>
      <c r="H1668" s="225"/>
      <c r="I1668" s="976"/>
    </row>
    <row r="1669" spans="1:9" ht="24">
      <c r="A1669" s="256">
        <f>$A$1667</f>
        <v>1</v>
      </c>
      <c r="B1669" s="285" t="s">
        <v>5</v>
      </c>
      <c r="C1669" s="728" t="s">
        <v>174</v>
      </c>
      <c r="D1669" s="713"/>
      <c r="E1669" s="713"/>
      <c r="F1669" s="762"/>
      <c r="G1669" s="763"/>
      <c r="H1669" s="764"/>
      <c r="I1669" s="977"/>
    </row>
    <row r="1670" spans="1:9" ht="12">
      <c r="A1670" s="256"/>
      <c r="B1670" s="285"/>
      <c r="C1670" s="728" t="s">
        <v>65</v>
      </c>
      <c r="D1670" s="713"/>
      <c r="E1670" s="713"/>
      <c r="F1670" s="762"/>
      <c r="G1670" s="763"/>
      <c r="H1670" s="764"/>
      <c r="I1670" s="977"/>
    </row>
    <row r="1671" spans="1:9" ht="12">
      <c r="A1671" s="249"/>
      <c r="B1671" s="288"/>
      <c r="C1671" s="723" t="s">
        <v>66</v>
      </c>
      <c r="D1671" s="765"/>
      <c r="E1671" s="765"/>
      <c r="F1671" s="762"/>
      <c r="G1671" s="763"/>
      <c r="H1671" s="764"/>
      <c r="I1671" s="977"/>
    </row>
    <row r="1672" spans="1:9" ht="12">
      <c r="A1672" s="249"/>
      <c r="B1672" s="288"/>
      <c r="C1672" s="723" t="s">
        <v>67</v>
      </c>
      <c r="D1672" s="765"/>
      <c r="E1672" s="765"/>
      <c r="F1672" s="762"/>
      <c r="G1672" s="763"/>
      <c r="H1672" s="764"/>
      <c r="I1672" s="977"/>
    </row>
    <row r="1673" spans="1:9" ht="12">
      <c r="A1673" s="249"/>
      <c r="B1673" s="288"/>
      <c r="C1673" s="723" t="s">
        <v>68</v>
      </c>
      <c r="D1673" s="765"/>
      <c r="E1673" s="765"/>
      <c r="F1673" s="762"/>
      <c r="G1673" s="763"/>
      <c r="H1673" s="764"/>
      <c r="I1673" s="977"/>
    </row>
    <row r="1674" spans="1:9" ht="12">
      <c r="A1674" s="249"/>
      <c r="B1674" s="288"/>
      <c r="C1674" s="723" t="s">
        <v>186</v>
      </c>
      <c r="D1674" s="765"/>
      <c r="E1674" s="765"/>
      <c r="F1674" s="762"/>
      <c r="G1674" s="763"/>
      <c r="H1674" s="764"/>
      <c r="I1674" s="977"/>
    </row>
    <row r="1675" spans="1:9" ht="48">
      <c r="A1675" s="249"/>
      <c r="B1675" s="288"/>
      <c r="C1675" s="724" t="s">
        <v>80</v>
      </c>
      <c r="D1675" s="725"/>
      <c r="E1675" s="725"/>
      <c r="F1675" s="762"/>
      <c r="G1675" s="763"/>
      <c r="H1675" s="764"/>
      <c r="I1675" s="977"/>
    </row>
    <row r="1676" spans="1:9" ht="24">
      <c r="A1676" s="249"/>
      <c r="B1676" s="288"/>
      <c r="C1676" s="724" t="s">
        <v>81</v>
      </c>
      <c r="D1676" s="725"/>
      <c r="E1676" s="725"/>
      <c r="F1676" s="762"/>
      <c r="G1676" s="763"/>
      <c r="H1676" s="764"/>
      <c r="I1676" s="977"/>
    </row>
    <row r="1677" spans="1:9" ht="12">
      <c r="A1677" s="249"/>
      <c r="B1677" s="288"/>
      <c r="C1677" s="726" t="s">
        <v>69</v>
      </c>
      <c r="D1677" s="727"/>
      <c r="E1677" s="727"/>
      <c r="F1677" s="762"/>
      <c r="G1677" s="763"/>
      <c r="H1677" s="764"/>
      <c r="I1677" s="977"/>
    </row>
    <row r="1678" spans="1:9" ht="72">
      <c r="A1678" s="249"/>
      <c r="B1678" s="288"/>
      <c r="C1678" s="728" t="s">
        <v>52</v>
      </c>
      <c r="D1678" s="713"/>
      <c r="E1678" s="713"/>
      <c r="F1678" s="762"/>
      <c r="G1678" s="763"/>
      <c r="H1678" s="764"/>
      <c r="I1678" s="977"/>
    </row>
    <row r="1679" spans="1:9" ht="60">
      <c r="A1679" s="249"/>
      <c r="B1679" s="288"/>
      <c r="C1679" s="728" t="s">
        <v>126</v>
      </c>
      <c r="D1679" s="713"/>
      <c r="E1679" s="713"/>
      <c r="F1679" s="762"/>
      <c r="G1679" s="763"/>
      <c r="H1679" s="764"/>
      <c r="I1679" s="977"/>
    </row>
    <row r="1680" spans="1:9" ht="36">
      <c r="A1680" s="249"/>
      <c r="B1680" s="288"/>
      <c r="C1680" s="729" t="s">
        <v>332</v>
      </c>
      <c r="D1680" s="730"/>
      <c r="E1680" s="730"/>
      <c r="F1680" s="731" t="s">
        <v>0</v>
      </c>
      <c r="G1680" s="732">
        <v>1</v>
      </c>
      <c r="H1680" s="733"/>
      <c r="I1680" s="943">
        <f>G1680*H1680</f>
        <v>0</v>
      </c>
    </row>
    <row r="1681" spans="1:9" ht="12">
      <c r="A1681" s="249"/>
      <c r="B1681" s="288"/>
      <c r="C1681" s="120"/>
      <c r="D1681" s="125"/>
      <c r="E1681" s="125"/>
      <c r="F1681" s="286"/>
      <c r="G1681" s="292"/>
      <c r="H1681" s="293"/>
      <c r="I1681" s="978"/>
    </row>
    <row r="1682" spans="1:9" ht="112.5" customHeight="1">
      <c r="A1682" s="256">
        <f>$A$1667</f>
        <v>1</v>
      </c>
      <c r="B1682" s="288" t="s">
        <v>6</v>
      </c>
      <c r="C1682" s="791" t="s">
        <v>146</v>
      </c>
      <c r="D1682" s="730"/>
      <c r="E1682" s="730"/>
      <c r="F1682" s="792" t="s">
        <v>0</v>
      </c>
      <c r="G1682" s="732">
        <v>2</v>
      </c>
      <c r="H1682" s="733"/>
      <c r="I1682" s="943">
        <f>G1682*H1682</f>
        <v>0</v>
      </c>
    </row>
    <row r="1683" spans="1:9" ht="12">
      <c r="A1683" s="256"/>
      <c r="B1683" s="288"/>
      <c r="C1683" s="120"/>
      <c r="D1683" s="125"/>
      <c r="E1683" s="125"/>
      <c r="F1683" s="286"/>
      <c r="G1683" s="292"/>
      <c r="H1683" s="293"/>
      <c r="I1683" s="978"/>
    </row>
    <row r="1684" spans="1:9" ht="372">
      <c r="A1684" s="256">
        <f>$A$1667</f>
        <v>1</v>
      </c>
      <c r="B1684" s="288" t="s">
        <v>7</v>
      </c>
      <c r="C1684" s="734" t="s">
        <v>928</v>
      </c>
      <c r="D1684" s="766"/>
      <c r="E1684" s="766"/>
      <c r="F1684" s="736"/>
      <c r="G1684" s="737"/>
      <c r="H1684" s="738"/>
      <c r="I1684" s="945"/>
    </row>
    <row r="1685" spans="1:9" ht="108">
      <c r="A1685" s="256"/>
      <c r="B1685" s="288"/>
      <c r="C1685" s="739" t="s">
        <v>929</v>
      </c>
      <c r="D1685" s="740"/>
      <c r="E1685" s="740"/>
      <c r="F1685" s="741" t="s">
        <v>0</v>
      </c>
      <c r="G1685" s="742">
        <v>6</v>
      </c>
      <c r="H1685" s="743"/>
      <c r="I1685" s="946">
        <f>G1685*H1685</f>
        <v>0</v>
      </c>
    </row>
    <row r="1686" spans="1:9" ht="12">
      <c r="A1686" s="256"/>
      <c r="B1686" s="288"/>
      <c r="C1686" s="99"/>
      <c r="D1686" s="130"/>
      <c r="E1686" s="130"/>
      <c r="F1686" s="146"/>
      <c r="G1686" s="104"/>
      <c r="H1686" s="101"/>
      <c r="I1686" s="947"/>
    </row>
    <row r="1687" spans="1:9" ht="34.5" customHeight="1">
      <c r="A1687" s="256">
        <f>$A$1667</f>
        <v>1</v>
      </c>
      <c r="B1687" s="288" t="s">
        <v>8</v>
      </c>
      <c r="C1687" s="102" t="s">
        <v>75</v>
      </c>
      <c r="D1687" s="132" t="s">
        <v>71</v>
      </c>
      <c r="E1687" s="132" t="s">
        <v>71</v>
      </c>
      <c r="F1687" s="108" t="s">
        <v>0</v>
      </c>
      <c r="G1687" s="109">
        <v>6</v>
      </c>
      <c r="H1687" s="110"/>
      <c r="I1687" s="948">
        <f>G1687*H1687</f>
        <v>0</v>
      </c>
    </row>
    <row r="1688" spans="1:9" ht="12">
      <c r="A1688" s="256"/>
      <c r="B1688" s="288"/>
      <c r="C1688" s="296"/>
      <c r="D1688" s="297"/>
      <c r="E1688" s="297"/>
      <c r="F1688" s="104"/>
      <c r="G1688" s="104"/>
      <c r="H1688" s="101"/>
      <c r="I1688" s="947"/>
    </row>
    <row r="1689" spans="1:9" ht="361">
      <c r="A1689" s="256">
        <f>$A$1667</f>
        <v>1</v>
      </c>
      <c r="B1689" s="288" t="s">
        <v>9</v>
      </c>
      <c r="C1689" s="767" t="s">
        <v>337</v>
      </c>
      <c r="D1689" s="793"/>
      <c r="E1689" s="793"/>
      <c r="F1689" s="794"/>
      <c r="G1689" s="795"/>
      <c r="H1689" s="796"/>
      <c r="I1689" s="979"/>
    </row>
    <row r="1690" spans="1:9" ht="96">
      <c r="A1690" s="256"/>
      <c r="B1690" s="288"/>
      <c r="C1690" s="739" t="s">
        <v>338</v>
      </c>
      <c r="D1690" s="740"/>
      <c r="E1690" s="740"/>
      <c r="F1690" s="776" t="s">
        <v>0</v>
      </c>
      <c r="G1690" s="777">
        <v>1</v>
      </c>
      <c r="H1690" s="778"/>
      <c r="I1690" s="951">
        <f>G1690*H1690</f>
        <v>0</v>
      </c>
    </row>
    <row r="1691" spans="1:9" ht="12">
      <c r="A1691" s="256"/>
      <c r="B1691" s="288"/>
      <c r="C1691" s="296"/>
      <c r="D1691" s="297"/>
      <c r="E1691" s="297"/>
      <c r="F1691" s="104"/>
      <c r="G1691" s="104"/>
      <c r="H1691" s="101"/>
      <c r="I1691" s="947"/>
    </row>
    <row r="1692" spans="1:9" ht="46.5" customHeight="1">
      <c r="A1692" s="256">
        <f>$A$1667</f>
        <v>1</v>
      </c>
      <c r="B1692" s="288" t="s">
        <v>10</v>
      </c>
      <c r="C1692" s="121" t="s">
        <v>76</v>
      </c>
      <c r="D1692" s="133" t="s">
        <v>71</v>
      </c>
      <c r="E1692" s="133" t="s">
        <v>71</v>
      </c>
      <c r="F1692" s="122" t="s">
        <v>0</v>
      </c>
      <c r="G1692" s="123">
        <v>6</v>
      </c>
      <c r="H1692" s="124"/>
      <c r="I1692" s="952">
        <f>G1692*H1692</f>
        <v>0</v>
      </c>
    </row>
    <row r="1693" spans="1:9" ht="12">
      <c r="A1693" s="256"/>
      <c r="B1693" s="288"/>
      <c r="C1693" s="296"/>
      <c r="D1693" s="297"/>
      <c r="E1693" s="297"/>
      <c r="F1693" s="104"/>
      <c r="G1693" s="104"/>
      <c r="H1693" s="101"/>
      <c r="I1693" s="947"/>
    </row>
    <row r="1694" spans="1:9" ht="33.75" customHeight="1">
      <c r="A1694" s="256">
        <f>$A$1667</f>
        <v>1</v>
      </c>
      <c r="B1694" s="288" t="s">
        <v>20</v>
      </c>
      <c r="C1694" s="779" t="s">
        <v>77</v>
      </c>
      <c r="D1694" s="780"/>
      <c r="E1694" s="780"/>
      <c r="F1694" s="781" t="s">
        <v>0</v>
      </c>
      <c r="G1694" s="782">
        <v>6</v>
      </c>
      <c r="H1694" s="783"/>
      <c r="I1694" s="953">
        <f>G1694*H1694</f>
        <v>0</v>
      </c>
    </row>
    <row r="1695" spans="1:9" ht="12">
      <c r="A1695" s="256"/>
      <c r="B1695" s="288"/>
      <c r="C1695" s="99"/>
      <c r="D1695" s="130"/>
      <c r="E1695" s="130"/>
      <c r="F1695" s="146"/>
      <c r="G1695" s="104"/>
      <c r="H1695" s="101"/>
      <c r="I1695" s="947"/>
    </row>
    <row r="1696" spans="1:9" ht="56.25" customHeight="1">
      <c r="A1696" s="256">
        <f>$A$1667</f>
        <v>1</v>
      </c>
      <c r="B1696" s="288" t="s">
        <v>21</v>
      </c>
      <c r="C1696" s="121" t="s">
        <v>78</v>
      </c>
      <c r="D1696" s="133" t="s">
        <v>71</v>
      </c>
      <c r="E1696" s="133" t="s">
        <v>71</v>
      </c>
      <c r="F1696" s="122" t="s">
        <v>0</v>
      </c>
      <c r="G1696" s="123">
        <v>1</v>
      </c>
      <c r="H1696" s="124"/>
      <c r="I1696" s="952">
        <f>G1696*H1696</f>
        <v>0</v>
      </c>
    </row>
    <row r="1697" spans="1:9" ht="12">
      <c r="A1697" s="249"/>
      <c r="B1697" s="288"/>
      <c r="C1697" s="120"/>
      <c r="D1697" s="125"/>
      <c r="E1697" s="125"/>
      <c r="F1697" s="286"/>
      <c r="G1697" s="292"/>
      <c r="H1697" s="293"/>
      <c r="I1697" s="978"/>
    </row>
    <row r="1698" spans="1:9" ht="24">
      <c r="A1698" s="256">
        <f>$A$1667</f>
        <v>1</v>
      </c>
      <c r="B1698" s="257" t="s">
        <v>18</v>
      </c>
      <c r="C1698" s="295" t="s">
        <v>148</v>
      </c>
      <c r="D1698" s="133" t="s">
        <v>71</v>
      </c>
      <c r="E1698" s="133" t="s">
        <v>71</v>
      </c>
      <c r="F1698" s="143" t="s">
        <v>22</v>
      </c>
      <c r="G1698" s="228">
        <v>80</v>
      </c>
      <c r="H1698" s="323"/>
      <c r="I1698" s="939">
        <f>G1698*H1698</f>
        <v>0</v>
      </c>
    </row>
    <row r="1699" spans="1:9" ht="12">
      <c r="A1699" s="249"/>
      <c r="B1699" s="257"/>
      <c r="C1699" s="99"/>
      <c r="D1699" s="130"/>
      <c r="E1699" s="130"/>
      <c r="F1699" s="146"/>
      <c r="G1699" s="104"/>
      <c r="H1699" s="304"/>
      <c r="I1699" s="980"/>
    </row>
    <row r="1700" spans="1:9" ht="56.25" customHeight="1">
      <c r="A1700" s="256">
        <f>$A$1667</f>
        <v>1</v>
      </c>
      <c r="B1700" s="285" t="s">
        <v>23</v>
      </c>
      <c r="C1700" s="121" t="s">
        <v>82</v>
      </c>
      <c r="D1700" s="133" t="s">
        <v>71</v>
      </c>
      <c r="E1700" s="133" t="s">
        <v>71</v>
      </c>
      <c r="F1700" s="143" t="s">
        <v>22</v>
      </c>
      <c r="G1700" s="114">
        <v>275</v>
      </c>
      <c r="H1700" s="229"/>
      <c r="I1700" s="939">
        <f>G1700*H1700</f>
        <v>0</v>
      </c>
    </row>
    <row r="1701" spans="1:9" ht="12">
      <c r="A1701" s="256"/>
      <c r="B1701" s="285"/>
      <c r="C1701" s="112"/>
      <c r="D1701" s="130"/>
      <c r="E1701" s="130"/>
      <c r="F1701" s="146"/>
      <c r="G1701" s="292"/>
      <c r="H1701" s="293"/>
      <c r="I1701" s="978"/>
    </row>
    <row r="1702" spans="1:9" ht="12">
      <c r="A1702" s="256">
        <f>$A$1667</f>
        <v>1</v>
      </c>
      <c r="B1702" s="285" t="s">
        <v>24</v>
      </c>
      <c r="C1702" s="302" t="s">
        <v>25</v>
      </c>
      <c r="D1702" s="133" t="s">
        <v>71</v>
      </c>
      <c r="E1702" s="133" t="s">
        <v>71</v>
      </c>
      <c r="F1702" s="143" t="s">
        <v>22</v>
      </c>
      <c r="G1702" s="114">
        <f>SUM(G1698:G1700)</f>
        <v>355</v>
      </c>
      <c r="H1702" s="229"/>
      <c r="I1702" s="939">
        <f>G1702*H1702</f>
        <v>0</v>
      </c>
    </row>
    <row r="1703" spans="1:9" ht="12">
      <c r="A1703" s="256"/>
      <c r="B1703" s="285"/>
      <c r="C1703" s="99"/>
      <c r="D1703" s="130"/>
      <c r="E1703" s="130"/>
      <c r="F1703" s="146"/>
      <c r="G1703" s="303"/>
      <c r="H1703" s="294"/>
      <c r="I1703" s="978"/>
    </row>
    <row r="1704" spans="1:9" ht="45.75" customHeight="1">
      <c r="A1704" s="256">
        <f>$A$1667</f>
        <v>1</v>
      </c>
      <c r="B1704" s="285" t="s">
        <v>129</v>
      </c>
      <c r="C1704" s="112" t="s">
        <v>179</v>
      </c>
      <c r="D1704" s="130"/>
      <c r="E1704" s="130"/>
      <c r="F1704" s="146"/>
      <c r="G1704" s="100"/>
      <c r="H1704" s="304"/>
      <c r="I1704" s="980"/>
    </row>
    <row r="1705" spans="1:9" ht="12">
      <c r="A1705" s="256"/>
      <c r="B1705" s="285"/>
      <c r="C1705" s="112" t="s">
        <v>26</v>
      </c>
      <c r="D1705" s="130"/>
      <c r="E1705" s="130"/>
      <c r="F1705" s="146"/>
      <c r="G1705" s="100"/>
      <c r="H1705" s="304"/>
      <c r="I1705" s="980"/>
    </row>
    <row r="1706" spans="1:9" ht="24">
      <c r="A1706" s="256"/>
      <c r="B1706" s="285"/>
      <c r="C1706" s="112" t="s">
        <v>49</v>
      </c>
      <c r="D1706" s="130"/>
      <c r="E1706" s="130"/>
      <c r="F1706" s="146"/>
      <c r="G1706" s="100"/>
      <c r="H1706" s="304"/>
      <c r="I1706" s="980"/>
    </row>
    <row r="1707" spans="1:9" ht="12">
      <c r="A1707" s="256"/>
      <c r="B1707" s="285"/>
      <c r="C1707" s="112" t="s">
        <v>27</v>
      </c>
      <c r="D1707" s="130"/>
      <c r="E1707" s="130"/>
      <c r="F1707" s="146"/>
      <c r="G1707" s="100"/>
      <c r="H1707" s="304"/>
      <c r="I1707" s="980"/>
    </row>
    <row r="1708" spans="1:9" ht="24">
      <c r="A1708" s="256"/>
      <c r="B1708" s="285"/>
      <c r="C1708" s="112" t="s">
        <v>48</v>
      </c>
      <c r="D1708" s="130"/>
      <c r="E1708" s="130"/>
      <c r="F1708" s="146"/>
      <c r="G1708" s="100"/>
      <c r="H1708" s="304"/>
      <c r="I1708" s="980"/>
    </row>
    <row r="1709" spans="1:9" ht="24">
      <c r="A1709" s="256"/>
      <c r="B1709" s="285"/>
      <c r="C1709" s="112" t="s">
        <v>28</v>
      </c>
      <c r="D1709" s="130"/>
      <c r="E1709" s="130"/>
      <c r="F1709" s="146"/>
      <c r="G1709" s="100"/>
      <c r="H1709" s="304"/>
      <c r="I1709" s="980"/>
    </row>
    <row r="1710" spans="1:9" ht="24">
      <c r="A1710" s="256"/>
      <c r="B1710" s="285"/>
      <c r="C1710" s="112" t="s">
        <v>79</v>
      </c>
      <c r="D1710" s="130"/>
      <c r="E1710" s="130"/>
      <c r="F1710" s="146"/>
      <c r="G1710" s="100"/>
      <c r="H1710" s="304"/>
      <c r="I1710" s="980"/>
    </row>
    <row r="1711" spans="1:9" ht="12" customHeight="1">
      <c r="A1711" s="256"/>
      <c r="B1711" s="285"/>
      <c r="C1711" s="112" t="s">
        <v>53</v>
      </c>
      <c r="D1711" s="130"/>
      <c r="E1711" s="130"/>
      <c r="F1711" s="146"/>
      <c r="G1711" s="100"/>
      <c r="H1711" s="304"/>
      <c r="I1711" s="980"/>
    </row>
    <row r="1712" spans="1:9" ht="24">
      <c r="A1712" s="256"/>
      <c r="B1712" s="285"/>
      <c r="C1712" s="295" t="s">
        <v>334</v>
      </c>
      <c r="D1712" s="133" t="s">
        <v>71</v>
      </c>
      <c r="E1712" s="133" t="s">
        <v>71</v>
      </c>
      <c r="F1712" s="143" t="s">
        <v>0</v>
      </c>
      <c r="G1712" s="228">
        <v>1</v>
      </c>
      <c r="H1712" s="229"/>
      <c r="I1712" s="939">
        <f>G1712*H1712</f>
        <v>0</v>
      </c>
    </row>
    <row r="1713" spans="1:9" ht="12">
      <c r="A1713" s="305"/>
      <c r="B1713" s="306"/>
      <c r="C1713" s="99"/>
      <c r="D1713" s="130"/>
      <c r="E1713" s="130"/>
      <c r="F1713" s="146"/>
      <c r="G1713" s="100"/>
      <c r="H1713" s="304"/>
      <c r="I1713" s="980"/>
    </row>
    <row r="1714" spans="1:9" ht="81.75" customHeight="1">
      <c r="A1714" s="256">
        <f>$A$1667</f>
        <v>1</v>
      </c>
      <c r="B1714" s="285" t="s">
        <v>130</v>
      </c>
      <c r="C1714" s="112" t="s">
        <v>180</v>
      </c>
      <c r="D1714" s="130"/>
      <c r="E1714" s="130"/>
      <c r="F1714" s="146"/>
      <c r="G1714" s="100"/>
      <c r="H1714" s="304"/>
      <c r="I1714" s="980"/>
    </row>
    <row r="1715" spans="1:9" ht="12">
      <c r="A1715" s="305"/>
      <c r="B1715" s="306"/>
      <c r="C1715" s="99" t="s">
        <v>26</v>
      </c>
      <c r="D1715" s="130"/>
      <c r="E1715" s="130"/>
      <c r="F1715" s="146"/>
      <c r="G1715" s="100"/>
      <c r="H1715" s="304"/>
      <c r="I1715" s="980"/>
    </row>
    <row r="1716" spans="1:9" ht="24">
      <c r="A1716" s="307"/>
      <c r="B1716" s="308"/>
      <c r="C1716" s="99" t="s">
        <v>49</v>
      </c>
      <c r="D1716" s="130"/>
      <c r="E1716" s="130"/>
      <c r="F1716" s="146"/>
      <c r="G1716" s="100"/>
      <c r="H1716" s="304"/>
      <c r="I1716" s="980"/>
    </row>
    <row r="1717" spans="1:9" ht="12">
      <c r="A1717" s="307"/>
      <c r="B1717" s="308"/>
      <c r="C1717" s="99" t="s">
        <v>27</v>
      </c>
      <c r="D1717" s="130"/>
      <c r="E1717" s="130"/>
      <c r="F1717" s="146"/>
      <c r="G1717" s="100"/>
      <c r="H1717" s="304"/>
      <c r="I1717" s="980"/>
    </row>
    <row r="1718" spans="1:9" ht="24">
      <c r="A1718" s="307"/>
      <c r="B1718" s="308"/>
      <c r="C1718" s="99" t="s">
        <v>48</v>
      </c>
      <c r="D1718" s="130"/>
      <c r="E1718" s="130"/>
      <c r="F1718" s="146"/>
      <c r="G1718" s="100"/>
      <c r="H1718" s="304"/>
      <c r="I1718" s="980"/>
    </row>
    <row r="1719" spans="1:9" ht="24">
      <c r="A1719" s="305"/>
      <c r="B1719" s="306"/>
      <c r="C1719" s="99" t="s">
        <v>28</v>
      </c>
      <c r="D1719" s="130"/>
      <c r="E1719" s="130"/>
      <c r="F1719" s="146"/>
      <c r="G1719" s="100"/>
      <c r="H1719" s="304"/>
      <c r="I1719" s="980"/>
    </row>
    <row r="1720" spans="1:9" ht="24">
      <c r="A1720" s="305"/>
      <c r="B1720" s="306"/>
      <c r="C1720" s="99" t="s">
        <v>79</v>
      </c>
      <c r="D1720" s="130"/>
      <c r="E1720" s="130"/>
      <c r="F1720" s="146"/>
      <c r="G1720" s="100"/>
      <c r="H1720" s="304"/>
      <c r="I1720" s="980"/>
    </row>
    <row r="1721" spans="1:9" ht="11.25" customHeight="1">
      <c r="A1721" s="305"/>
      <c r="B1721" s="306"/>
      <c r="C1721" s="112" t="s">
        <v>53</v>
      </c>
      <c r="D1721" s="130"/>
      <c r="E1721" s="130"/>
      <c r="F1721" s="146"/>
      <c r="G1721" s="100"/>
      <c r="H1721" s="304"/>
      <c r="I1721" s="980"/>
    </row>
    <row r="1722" spans="1:9" ht="48">
      <c r="A1722" s="305"/>
      <c r="B1722" s="306"/>
      <c r="C1722" s="112" t="s">
        <v>45</v>
      </c>
      <c r="D1722" s="130"/>
      <c r="E1722" s="130"/>
      <c r="F1722" s="146"/>
      <c r="G1722" s="100"/>
      <c r="H1722" s="304"/>
      <c r="I1722" s="980"/>
    </row>
    <row r="1723" spans="1:9" ht="24">
      <c r="A1723" s="305"/>
      <c r="B1723" s="306"/>
      <c r="C1723" s="302" t="s">
        <v>334</v>
      </c>
      <c r="D1723" s="133" t="s">
        <v>71</v>
      </c>
      <c r="E1723" s="133" t="s">
        <v>71</v>
      </c>
      <c r="F1723" s="143" t="s">
        <v>0</v>
      </c>
      <c r="G1723" s="228">
        <v>1</v>
      </c>
      <c r="H1723" s="229"/>
      <c r="I1723" s="939">
        <f>G1723*H1723</f>
        <v>0</v>
      </c>
    </row>
    <row r="1724" spans="1:9" ht="12">
      <c r="A1724" s="305"/>
      <c r="B1724" s="306"/>
      <c r="C1724" s="99"/>
      <c r="D1724" s="130"/>
      <c r="E1724" s="130"/>
      <c r="F1724" s="146"/>
      <c r="G1724" s="303"/>
      <c r="H1724" s="304"/>
      <c r="I1724" s="980"/>
    </row>
    <row r="1725" spans="1:9" ht="24">
      <c r="A1725" s="256">
        <f>$A$1667</f>
        <v>1</v>
      </c>
      <c r="B1725" s="285" t="s">
        <v>131</v>
      </c>
      <c r="C1725" s="310" t="s">
        <v>132</v>
      </c>
      <c r="D1725" s="133" t="s">
        <v>71</v>
      </c>
      <c r="E1725" s="133" t="s">
        <v>71</v>
      </c>
      <c r="F1725" s="143" t="s">
        <v>0</v>
      </c>
      <c r="G1725" s="228">
        <v>1</v>
      </c>
      <c r="H1725" s="229"/>
      <c r="I1725" s="939">
        <f>G1725*H1725</f>
        <v>0</v>
      </c>
    </row>
    <row r="1726" spans="1:9" ht="12">
      <c r="A1726" s="256"/>
      <c r="B1726" s="285"/>
      <c r="C1726" s="311"/>
      <c r="D1726" s="130"/>
      <c r="E1726" s="130"/>
      <c r="F1726" s="146"/>
      <c r="G1726" s="292"/>
      <c r="H1726" s="293"/>
      <c r="I1726" s="978"/>
    </row>
    <row r="1727" spans="1:9" ht="60">
      <c r="A1727" s="256">
        <f>$A$1667</f>
        <v>1</v>
      </c>
      <c r="B1727" s="285" t="s">
        <v>133</v>
      </c>
      <c r="C1727" s="312" t="s">
        <v>336</v>
      </c>
      <c r="D1727" s="133" t="s">
        <v>71</v>
      </c>
      <c r="E1727" s="133" t="s">
        <v>71</v>
      </c>
      <c r="F1727" s="143" t="s">
        <v>0</v>
      </c>
      <c r="G1727" s="228">
        <v>1</v>
      </c>
      <c r="H1727" s="229"/>
      <c r="I1727" s="939">
        <f>G1727*H1727</f>
        <v>0</v>
      </c>
    </row>
    <row r="1728" spans="1:9" ht="12">
      <c r="A1728" s="307"/>
      <c r="B1728" s="308"/>
      <c r="C1728" s="324"/>
      <c r="D1728" s="325"/>
      <c r="E1728" s="325"/>
      <c r="F1728" s="326"/>
      <c r="G1728" s="327"/>
      <c r="H1728" s="328"/>
      <c r="I1728" s="983"/>
    </row>
    <row r="1729" spans="1:9" ht="28">
      <c r="A1729" s="48">
        <v>1</v>
      </c>
      <c r="B1729" s="270"/>
      <c r="C1729" s="50" t="s">
        <v>30</v>
      </c>
      <c r="D1729" s="51"/>
      <c r="E1729" s="51"/>
      <c r="F1729" s="51"/>
      <c r="G1729" s="40"/>
      <c r="H1729" s="52"/>
      <c r="I1729" s="935">
        <f>SUM(I1668:I1728)</f>
        <v>0</v>
      </c>
    </row>
    <row r="1731" spans="1:9" ht="13">
      <c r="A1731" s="58">
        <v>2</v>
      </c>
      <c r="B1731" s="32"/>
      <c r="C1731" s="341" t="s">
        <v>83</v>
      </c>
      <c r="D1731" s="57"/>
      <c r="E1731" s="57"/>
      <c r="F1731" s="57"/>
      <c r="G1731" s="189"/>
      <c r="H1731" s="59"/>
      <c r="I1731" s="956"/>
    </row>
    <row r="1732" spans="1:9" ht="13">
      <c r="A1732" s="360"/>
      <c r="B1732" s="434"/>
      <c r="C1732" s="362"/>
      <c r="D1732" s="435"/>
      <c r="E1732" s="435"/>
      <c r="F1732" s="435"/>
      <c r="G1732" s="436"/>
      <c r="H1732" s="437"/>
      <c r="I1732" s="995"/>
    </row>
    <row r="1733" spans="1:9" ht="34.5" customHeight="1">
      <c r="A1733" s="65">
        <f>$A$1731</f>
        <v>2</v>
      </c>
      <c r="B1733" s="81" t="s">
        <v>5</v>
      </c>
      <c r="C1733" s="196" t="s">
        <v>84</v>
      </c>
      <c r="D1733" s="197"/>
      <c r="E1733" s="197"/>
      <c r="F1733" s="198"/>
      <c r="G1733" s="139"/>
      <c r="H1733" s="199"/>
      <c r="I1733" s="959"/>
    </row>
    <row r="1734" spans="1:9" ht="12">
      <c r="A1734" s="65"/>
      <c r="B1734" s="81"/>
      <c r="C1734" s="196" t="s">
        <v>85</v>
      </c>
      <c r="D1734" s="197"/>
      <c r="E1734" s="197"/>
      <c r="F1734" s="198"/>
      <c r="G1734" s="139"/>
      <c r="H1734" s="199"/>
      <c r="I1734" s="959"/>
    </row>
    <row r="1735" spans="1:9" ht="12">
      <c r="A1735" s="65"/>
      <c r="B1735" s="81"/>
      <c r="C1735" s="200" t="s">
        <v>86</v>
      </c>
      <c r="D1735" s="201"/>
      <c r="E1735" s="201"/>
      <c r="F1735" s="198"/>
      <c r="G1735" s="139"/>
      <c r="H1735" s="199"/>
      <c r="I1735" s="959"/>
    </row>
    <row r="1736" spans="1:9" ht="12">
      <c r="A1736" s="65"/>
      <c r="B1736" s="81"/>
      <c r="C1736" s="200" t="s">
        <v>87</v>
      </c>
      <c r="D1736" s="128"/>
      <c r="E1736" s="128"/>
      <c r="F1736" s="198"/>
      <c r="G1736" s="139"/>
      <c r="H1736" s="199"/>
      <c r="I1736" s="959"/>
    </row>
    <row r="1737" spans="1:9" ht="12">
      <c r="A1737" s="65"/>
      <c r="B1737" s="81"/>
      <c r="C1737" s="200" t="s">
        <v>88</v>
      </c>
      <c r="D1737" s="128"/>
      <c r="E1737" s="128"/>
      <c r="F1737" s="198"/>
      <c r="G1737" s="139"/>
      <c r="H1737" s="199"/>
      <c r="I1737" s="959"/>
    </row>
    <row r="1738" spans="1:9" ht="24">
      <c r="A1738" s="65"/>
      <c r="B1738" s="81"/>
      <c r="C1738" s="200" t="s">
        <v>89</v>
      </c>
      <c r="D1738" s="202"/>
      <c r="E1738" s="202"/>
      <c r="F1738" s="198"/>
      <c r="G1738" s="139"/>
      <c r="H1738" s="199"/>
      <c r="I1738" s="959"/>
    </row>
    <row r="1739" spans="1:9" ht="36">
      <c r="A1739" s="65"/>
      <c r="B1739" s="81"/>
      <c r="C1739" s="203" t="s">
        <v>90</v>
      </c>
      <c r="D1739" s="202"/>
      <c r="E1739" s="202"/>
      <c r="F1739" s="198"/>
      <c r="G1739" s="139"/>
      <c r="H1739" s="199"/>
      <c r="I1739" s="959"/>
    </row>
    <row r="1740" spans="1:9" ht="24">
      <c r="A1740" s="65"/>
      <c r="B1740" s="81"/>
      <c r="C1740" s="200" t="s">
        <v>91</v>
      </c>
      <c r="D1740" s="202"/>
      <c r="E1740" s="202"/>
      <c r="F1740" s="198"/>
      <c r="G1740" s="204"/>
      <c r="H1740" s="205"/>
      <c r="I1740" s="960"/>
    </row>
    <row r="1741" spans="1:9" ht="22.5" customHeight="1">
      <c r="A1741" s="65"/>
      <c r="B1741" s="81"/>
      <c r="C1741" s="203" t="s">
        <v>92</v>
      </c>
      <c r="D1741" s="202"/>
      <c r="E1741" s="202"/>
      <c r="F1741" s="198"/>
      <c r="G1741" s="204"/>
      <c r="H1741" s="205"/>
      <c r="I1741" s="960"/>
    </row>
    <row r="1742" spans="1:9" ht="12">
      <c r="A1742" s="65"/>
      <c r="B1742" s="81"/>
      <c r="C1742" s="203" t="s">
        <v>93</v>
      </c>
      <c r="D1742" s="202"/>
      <c r="E1742" s="202"/>
      <c r="F1742" s="198"/>
      <c r="G1742" s="204"/>
      <c r="H1742" s="205"/>
      <c r="I1742" s="960"/>
    </row>
    <row r="1743" spans="1:9" ht="12">
      <c r="A1743" s="65"/>
      <c r="B1743" s="81"/>
      <c r="C1743" s="200" t="s">
        <v>94</v>
      </c>
      <c r="D1743" s="202"/>
      <c r="E1743" s="202"/>
      <c r="F1743" s="198"/>
      <c r="G1743" s="204"/>
      <c r="H1743" s="205"/>
      <c r="I1743" s="960"/>
    </row>
    <row r="1744" spans="1:9" ht="12">
      <c r="A1744" s="65"/>
      <c r="B1744" s="81"/>
      <c r="C1744" s="200" t="s">
        <v>95</v>
      </c>
      <c r="D1744" s="202"/>
      <c r="E1744" s="202"/>
      <c r="F1744" s="198"/>
      <c r="G1744" s="204"/>
      <c r="H1744" s="205"/>
      <c r="I1744" s="960"/>
    </row>
    <row r="1745" spans="1:9" ht="24">
      <c r="A1745" s="65"/>
      <c r="B1745" s="81"/>
      <c r="C1745" s="200" t="s">
        <v>96</v>
      </c>
      <c r="D1745" s="202"/>
      <c r="E1745" s="202"/>
      <c r="F1745" s="198"/>
      <c r="G1745" s="204"/>
      <c r="H1745" s="205"/>
      <c r="I1745" s="960"/>
    </row>
    <row r="1746" spans="1:9" ht="24">
      <c r="A1746" s="65"/>
      <c r="B1746" s="81"/>
      <c r="C1746" s="196" t="s">
        <v>97</v>
      </c>
      <c r="D1746" s="202"/>
      <c r="E1746" s="202"/>
      <c r="F1746" s="198"/>
      <c r="G1746" s="204"/>
      <c r="H1746" s="205"/>
      <c r="I1746" s="960"/>
    </row>
    <row r="1747" spans="1:9" ht="12">
      <c r="A1747" s="65"/>
      <c r="B1747" s="81"/>
      <c r="C1747" s="206" t="s">
        <v>98</v>
      </c>
      <c r="D1747" s="401" t="s">
        <v>71</v>
      </c>
      <c r="E1747" s="401" t="s">
        <v>71</v>
      </c>
      <c r="F1747" s="207" t="s">
        <v>22</v>
      </c>
      <c r="G1747" s="208">
        <v>15</v>
      </c>
      <c r="H1747" s="209"/>
      <c r="I1747" s="961">
        <f>G1747*H1747</f>
        <v>0</v>
      </c>
    </row>
    <row r="1748" spans="1:9" ht="12">
      <c r="A1748" s="65"/>
      <c r="B1748" s="81"/>
      <c r="C1748" s="196"/>
      <c r="D1748" s="202"/>
      <c r="E1748" s="202"/>
      <c r="F1748" s="198"/>
      <c r="G1748" s="204"/>
      <c r="H1748" s="205"/>
      <c r="I1748" s="960"/>
    </row>
    <row r="1749" spans="1:9" ht="48">
      <c r="A1749" s="65">
        <f>$A$1731</f>
        <v>2</v>
      </c>
      <c r="B1749" s="81" t="s">
        <v>6</v>
      </c>
      <c r="C1749" s="206" t="s">
        <v>99</v>
      </c>
      <c r="D1749" s="401" t="s">
        <v>71</v>
      </c>
      <c r="E1749" s="401" t="s">
        <v>71</v>
      </c>
      <c r="F1749" s="207" t="s">
        <v>22</v>
      </c>
      <c r="G1749" s="208">
        <v>30</v>
      </c>
      <c r="H1749" s="209"/>
      <c r="I1749" s="961">
        <f>G1749*H1749</f>
        <v>0</v>
      </c>
    </row>
    <row r="1750" spans="1:9" ht="12">
      <c r="A1750" s="65"/>
      <c r="B1750" s="81"/>
      <c r="C1750" s="196"/>
      <c r="D1750" s="202"/>
      <c r="E1750" s="202"/>
      <c r="F1750" s="198"/>
      <c r="G1750" s="204"/>
      <c r="H1750" s="205"/>
      <c r="I1750" s="960"/>
    </row>
    <row r="1751" spans="1:9" ht="24">
      <c r="A1751" s="65">
        <f>$A$1731</f>
        <v>2</v>
      </c>
      <c r="B1751" s="81" t="s">
        <v>7</v>
      </c>
      <c r="C1751" s="206" t="s">
        <v>100</v>
      </c>
      <c r="D1751" s="401" t="s">
        <v>71</v>
      </c>
      <c r="E1751" s="401" t="s">
        <v>71</v>
      </c>
      <c r="F1751" s="207" t="s">
        <v>22</v>
      </c>
      <c r="G1751" s="208">
        <v>15</v>
      </c>
      <c r="H1751" s="209"/>
      <c r="I1751" s="961">
        <f>G1751*H1751</f>
        <v>0</v>
      </c>
    </row>
    <row r="1752" spans="1:9">
      <c r="C1752" s="156"/>
      <c r="D1752" s="352"/>
      <c r="E1752" s="352"/>
      <c r="F1752" s="353"/>
      <c r="G1752" s="354"/>
      <c r="H1752" s="69"/>
      <c r="I1752" s="960"/>
    </row>
    <row r="1753" spans="1:9" ht="26">
      <c r="A1753" s="58">
        <f>A1731</f>
        <v>2</v>
      </c>
      <c r="B1753" s="270"/>
      <c r="C1753" s="356" t="s">
        <v>101</v>
      </c>
      <c r="D1753" s="357"/>
      <c r="E1753" s="357"/>
      <c r="F1753" s="340"/>
      <c r="G1753" s="343"/>
      <c r="H1753" s="358"/>
      <c r="I1753" s="956">
        <f>SUM(I1732:I1752)</f>
        <v>0</v>
      </c>
    </row>
    <row r="1755" spans="1:9" ht="28">
      <c r="A1755" s="58">
        <v>3</v>
      </c>
      <c r="B1755" s="32"/>
      <c r="C1755" s="60" t="s">
        <v>54</v>
      </c>
      <c r="D1755" s="57"/>
      <c r="E1755" s="57"/>
      <c r="F1755" s="57"/>
      <c r="G1755" s="189"/>
      <c r="H1755" s="59"/>
      <c r="I1755" s="956"/>
    </row>
    <row r="1757" spans="1:9" ht="60">
      <c r="A1757" s="65">
        <f>$A$1755</f>
        <v>3</v>
      </c>
      <c r="B1757" s="188" t="s">
        <v>5</v>
      </c>
      <c r="C1757" s="160" t="s">
        <v>55</v>
      </c>
      <c r="D1757" s="132" t="s">
        <v>71</v>
      </c>
      <c r="E1757" s="132" t="s">
        <v>71</v>
      </c>
      <c r="F1757" s="137" t="s">
        <v>0</v>
      </c>
      <c r="G1757" s="138">
        <v>1</v>
      </c>
      <c r="H1757" s="187"/>
      <c r="I1757" s="962">
        <f>G1757*H1757</f>
        <v>0</v>
      </c>
    </row>
    <row r="1758" spans="1:9" ht="12">
      <c r="A1758" s="68"/>
      <c r="B1758" s="190"/>
      <c r="C1758" s="92"/>
      <c r="D1758" s="248"/>
      <c r="E1758" s="248"/>
      <c r="F1758" s="152"/>
      <c r="G1758" s="153"/>
      <c r="H1758" s="154"/>
      <c r="I1758" s="963"/>
    </row>
    <row r="1759" spans="1:9" ht="24">
      <c r="A1759" s="65">
        <f>$A$1755</f>
        <v>3</v>
      </c>
      <c r="B1759" s="188" t="s">
        <v>6</v>
      </c>
      <c r="C1759" s="155" t="s">
        <v>56</v>
      </c>
      <c r="D1759" s="132" t="s">
        <v>71</v>
      </c>
      <c r="E1759" s="132" t="s">
        <v>71</v>
      </c>
      <c r="F1759" s="137" t="s">
        <v>0</v>
      </c>
      <c r="G1759" s="138">
        <v>1</v>
      </c>
      <c r="H1759" s="151"/>
      <c r="I1759" s="964">
        <f>G1759*H1759</f>
        <v>0</v>
      </c>
    </row>
    <row r="1760" spans="1:9" ht="12">
      <c r="A1760" s="65"/>
      <c r="B1760" s="188"/>
      <c r="C1760" s="156"/>
      <c r="D1760" s="248"/>
      <c r="E1760" s="248"/>
      <c r="F1760" s="139"/>
      <c r="G1760" s="157"/>
      <c r="H1760" s="100"/>
      <c r="I1760" s="947"/>
    </row>
    <row r="1761" spans="1:9" ht="13">
      <c r="A1761" s="65">
        <f>$A$1755</f>
        <v>3</v>
      </c>
      <c r="B1761" s="188" t="s">
        <v>7</v>
      </c>
      <c r="C1761" s="160" t="s">
        <v>57</v>
      </c>
      <c r="D1761" s="132" t="s">
        <v>71</v>
      </c>
      <c r="E1761" s="132" t="s">
        <v>71</v>
      </c>
      <c r="F1761" s="137" t="s">
        <v>0</v>
      </c>
      <c r="G1761" s="158">
        <v>1</v>
      </c>
      <c r="H1761" s="159"/>
      <c r="I1761" s="964">
        <f>G1761*H1761</f>
        <v>0</v>
      </c>
    </row>
    <row r="1762" spans="1:9" ht="12">
      <c r="A1762" s="63"/>
      <c r="B1762" s="188"/>
      <c r="C1762" s="211"/>
      <c r="D1762" s="202"/>
      <c r="E1762" s="202"/>
      <c r="F1762" s="198"/>
      <c r="G1762" s="204"/>
      <c r="H1762" s="205"/>
      <c r="I1762" s="960"/>
    </row>
    <row r="1763" spans="1:9" ht="28">
      <c r="A1763" s="58">
        <f>A1755</f>
        <v>3</v>
      </c>
      <c r="B1763" s="67"/>
      <c r="C1763" s="32" t="s">
        <v>58</v>
      </c>
      <c r="D1763" s="57"/>
      <c r="E1763" s="57"/>
      <c r="F1763" s="57"/>
      <c r="G1763" s="189"/>
      <c r="H1763" s="212"/>
      <c r="I1763" s="965">
        <f>SUM(I1756:I1762)</f>
        <v>0</v>
      </c>
    </row>
    <row r="1765" spans="1:9" ht="14">
      <c r="A1765" s="37">
        <v>4</v>
      </c>
      <c r="B1765" s="22"/>
      <c r="C1765" s="60" t="s">
        <v>33</v>
      </c>
      <c r="D1765" s="174"/>
      <c r="E1765" s="174"/>
      <c r="F1765" s="174"/>
      <c r="G1765" s="23"/>
      <c r="H1765" s="184"/>
      <c r="I1765" s="966"/>
    </row>
    <row r="1766" spans="1:9" ht="13">
      <c r="A1766" s="239"/>
      <c r="B1766" s="240"/>
      <c r="C1766" s="241"/>
      <c r="D1766" s="242"/>
      <c r="E1766" s="242"/>
      <c r="F1766" s="242"/>
      <c r="G1766" s="243"/>
      <c r="H1766" s="244"/>
      <c r="I1766" s="967"/>
    </row>
    <row r="1767" spans="1:9" ht="13">
      <c r="A1767" s="65">
        <f>$A$1765</f>
        <v>4</v>
      </c>
      <c r="B1767" s="188" t="s">
        <v>5</v>
      </c>
      <c r="C1767" s="165" t="s">
        <v>34</v>
      </c>
      <c r="D1767" s="132" t="s">
        <v>71</v>
      </c>
      <c r="E1767" s="132" t="s">
        <v>71</v>
      </c>
      <c r="F1767" s="169" t="s">
        <v>0</v>
      </c>
      <c r="G1767" s="181">
        <v>1</v>
      </c>
      <c r="H1767" s="94"/>
      <c r="I1767" s="954">
        <f>G1767*H1767</f>
        <v>0</v>
      </c>
    </row>
    <row r="1768" spans="1:9">
      <c r="C1768" s="161"/>
      <c r="D1768" s="175"/>
      <c r="E1768" s="175"/>
      <c r="F1768" s="170"/>
      <c r="G1768" s="182"/>
      <c r="H1768" s="162"/>
      <c r="I1768" s="968"/>
    </row>
    <row r="1769" spans="1:9" ht="13">
      <c r="A1769" s="65">
        <f>$A$1765</f>
        <v>4</v>
      </c>
      <c r="B1769" s="188" t="s">
        <v>6</v>
      </c>
      <c r="C1769" s="165" t="s">
        <v>35</v>
      </c>
      <c r="D1769" s="132" t="s">
        <v>71</v>
      </c>
      <c r="E1769" s="132" t="s">
        <v>71</v>
      </c>
      <c r="F1769" s="169" t="s">
        <v>0</v>
      </c>
      <c r="G1769" s="181">
        <v>1</v>
      </c>
      <c r="H1769" s="94"/>
      <c r="I1769" s="954">
        <f>G1769*H1769</f>
        <v>0</v>
      </c>
    </row>
    <row r="1770" spans="1:9">
      <c r="C1770" s="163"/>
      <c r="D1770" s="176"/>
      <c r="E1770" s="176"/>
      <c r="F1770" s="31"/>
      <c r="G1770" s="183"/>
      <c r="H1770" s="7"/>
      <c r="I1770" s="969"/>
    </row>
    <row r="1771" spans="1:9" ht="36">
      <c r="A1771" s="65">
        <f>$A$1765</f>
        <v>4</v>
      </c>
      <c r="B1771" s="188" t="s">
        <v>7</v>
      </c>
      <c r="C1771" s="165" t="s">
        <v>103</v>
      </c>
      <c r="D1771" s="132" t="s">
        <v>71</v>
      </c>
      <c r="E1771" s="132" t="s">
        <v>71</v>
      </c>
      <c r="F1771" s="169" t="s">
        <v>0</v>
      </c>
      <c r="G1771" s="181">
        <v>1</v>
      </c>
      <c r="H1771" s="94"/>
      <c r="I1771" s="954">
        <f>G1771*H1771</f>
        <v>0</v>
      </c>
    </row>
    <row r="1772" spans="1:9">
      <c r="C1772" s="163"/>
      <c r="D1772" s="176"/>
      <c r="E1772" s="176"/>
      <c r="F1772" s="31"/>
      <c r="G1772" s="183"/>
      <c r="H1772" s="164"/>
      <c r="I1772" s="970"/>
    </row>
    <row r="1773" spans="1:9" ht="60">
      <c r="A1773" s="65">
        <f>$A$1765</f>
        <v>4</v>
      </c>
      <c r="B1773" s="188" t="s">
        <v>8</v>
      </c>
      <c r="C1773" s="166" t="s">
        <v>36</v>
      </c>
      <c r="D1773" s="177"/>
      <c r="E1773" s="177"/>
      <c r="F1773" s="31"/>
      <c r="G1773" s="183"/>
      <c r="H1773" s="164"/>
      <c r="I1773" s="970"/>
    </row>
    <row r="1774" spans="1:9" ht="12">
      <c r="C1774" s="166" t="s">
        <v>37</v>
      </c>
      <c r="D1774" s="177"/>
      <c r="E1774" s="177"/>
      <c r="F1774" s="31"/>
      <c r="G1774" s="183"/>
      <c r="H1774" s="164"/>
      <c r="I1774" s="970"/>
    </row>
    <row r="1775" spans="1:9" ht="24">
      <c r="C1775" s="167" t="s">
        <v>38</v>
      </c>
      <c r="D1775" s="178"/>
      <c r="E1775" s="178"/>
      <c r="F1775" s="31"/>
      <c r="G1775" s="183"/>
      <c r="H1775" s="164"/>
      <c r="I1775" s="970"/>
    </row>
    <row r="1776" spans="1:9" ht="24">
      <c r="C1776" s="167" t="s">
        <v>39</v>
      </c>
      <c r="D1776" s="178"/>
      <c r="E1776" s="178"/>
      <c r="F1776" s="31"/>
      <c r="G1776" s="183"/>
      <c r="H1776" s="164"/>
      <c r="I1776" s="970"/>
    </row>
    <row r="1777" spans="1:9" ht="36">
      <c r="C1777" s="167" t="s">
        <v>40</v>
      </c>
      <c r="D1777" s="178"/>
      <c r="E1777" s="178"/>
      <c r="F1777" s="31"/>
      <c r="G1777" s="183"/>
      <c r="H1777" s="164"/>
      <c r="I1777" s="970"/>
    </row>
    <row r="1778" spans="1:9" ht="24">
      <c r="C1778" s="167" t="s">
        <v>41</v>
      </c>
      <c r="D1778" s="178"/>
      <c r="E1778" s="178"/>
      <c r="F1778" s="31"/>
      <c r="G1778" s="183"/>
      <c r="H1778" s="164"/>
      <c r="I1778" s="970"/>
    </row>
    <row r="1779" spans="1:9" ht="36">
      <c r="C1779" s="167" t="s">
        <v>42</v>
      </c>
      <c r="D1779" s="178"/>
      <c r="E1779" s="178"/>
      <c r="F1779" s="31"/>
      <c r="G1779" s="183"/>
      <c r="H1779" s="164"/>
      <c r="I1779" s="970"/>
    </row>
    <row r="1780" spans="1:9" ht="24">
      <c r="C1780" s="168" t="s">
        <v>43</v>
      </c>
      <c r="D1780" s="132" t="s">
        <v>71</v>
      </c>
      <c r="E1780" s="132" t="s">
        <v>71</v>
      </c>
      <c r="F1780" s="169" t="s">
        <v>0</v>
      </c>
      <c r="G1780" s="181">
        <v>1</v>
      </c>
      <c r="H1780" s="94"/>
      <c r="I1780" s="954">
        <f>G1780*H1780</f>
        <v>0</v>
      </c>
    </row>
    <row r="1781" spans="1:9" ht="12">
      <c r="C1781" s="28"/>
      <c r="D1781" s="21"/>
      <c r="E1781" s="21"/>
      <c r="F1781" s="29"/>
      <c r="G1781" s="30"/>
      <c r="H1781" s="13"/>
      <c r="I1781" s="940"/>
    </row>
    <row r="1782" spans="1:9" ht="14">
      <c r="A1782" s="58">
        <f>A1765</f>
        <v>4</v>
      </c>
      <c r="B1782" s="67"/>
      <c r="C1782" s="32" t="s">
        <v>44</v>
      </c>
      <c r="D1782" s="57"/>
      <c r="E1782" s="57"/>
      <c r="F1782" s="57"/>
      <c r="G1782" s="189"/>
      <c r="H1782" s="212"/>
      <c r="I1782" s="965">
        <f>SUM(I1766:I1781)</f>
        <v>0</v>
      </c>
    </row>
    <row r="1784" spans="1:9" ht="45.75" customHeight="1">
      <c r="A1784" s="390"/>
      <c r="B1784" s="390"/>
      <c r="C1784" s="391" t="s">
        <v>263</v>
      </c>
      <c r="D1784" s="392"/>
      <c r="E1784" s="392"/>
      <c r="F1784" s="393"/>
      <c r="G1784" s="394"/>
      <c r="H1784" s="395"/>
      <c r="I1784" s="971">
        <f>SUM(I1729,I1753,I1763,I1782)</f>
        <v>0</v>
      </c>
    </row>
    <row r="1786" spans="1:9" ht="13">
      <c r="A1786" s="231"/>
      <c r="B1786" s="232"/>
      <c r="C1786" s="233" t="s">
        <v>259</v>
      </c>
      <c r="D1786" s="245"/>
      <c r="E1786" s="245"/>
      <c r="F1786" s="234"/>
      <c r="G1786" s="235"/>
      <c r="H1786" s="236"/>
      <c r="I1786" s="933"/>
    </row>
    <row r="1788" spans="1:9" ht="14">
      <c r="A1788" s="48">
        <v>1</v>
      </c>
      <c r="B1788" s="50"/>
      <c r="C1788" s="39" t="s">
        <v>29</v>
      </c>
      <c r="D1788" s="51"/>
      <c r="E1788" s="51"/>
      <c r="F1788" s="51"/>
      <c r="G1788" s="40"/>
      <c r="H1788" s="41"/>
      <c r="I1788" s="935"/>
    </row>
    <row r="1789" spans="1:9" ht="12">
      <c r="A1789" s="282"/>
      <c r="B1789" s="283"/>
      <c r="C1789" s="284"/>
      <c r="D1789" s="222"/>
      <c r="E1789" s="222"/>
      <c r="F1789" s="223"/>
      <c r="G1789" s="224"/>
      <c r="H1789" s="225"/>
      <c r="I1789" s="976"/>
    </row>
    <row r="1790" spans="1:9" ht="24">
      <c r="A1790" s="256">
        <f>$A$1788</f>
        <v>1</v>
      </c>
      <c r="B1790" s="285" t="s">
        <v>5</v>
      </c>
      <c r="C1790" s="728" t="s">
        <v>174</v>
      </c>
      <c r="D1790" s="713"/>
      <c r="E1790" s="713"/>
      <c r="F1790" s="762"/>
      <c r="G1790" s="763"/>
      <c r="H1790" s="764"/>
      <c r="I1790" s="977"/>
    </row>
    <row r="1791" spans="1:9" ht="12">
      <c r="A1791" s="256"/>
      <c r="B1791" s="285"/>
      <c r="C1791" s="728" t="s">
        <v>65</v>
      </c>
      <c r="D1791" s="713"/>
      <c r="E1791" s="713"/>
      <c r="F1791" s="762"/>
      <c r="G1791" s="763"/>
      <c r="H1791" s="764"/>
      <c r="I1791" s="977"/>
    </row>
    <row r="1792" spans="1:9" ht="12">
      <c r="A1792" s="249"/>
      <c r="B1792" s="288"/>
      <c r="C1792" s="723" t="s">
        <v>195</v>
      </c>
      <c r="D1792" s="765"/>
      <c r="E1792" s="765"/>
      <c r="F1792" s="762"/>
      <c r="G1792" s="763"/>
      <c r="H1792" s="764"/>
      <c r="I1792" s="977"/>
    </row>
    <row r="1793" spans="1:9" ht="12">
      <c r="A1793" s="249"/>
      <c r="B1793" s="288"/>
      <c r="C1793" s="723" t="s">
        <v>260</v>
      </c>
      <c r="D1793" s="765"/>
      <c r="E1793" s="765"/>
      <c r="F1793" s="762"/>
      <c r="G1793" s="763"/>
      <c r="H1793" s="764"/>
      <c r="I1793" s="977"/>
    </row>
    <row r="1794" spans="1:9" ht="12">
      <c r="A1794" s="249"/>
      <c r="B1794" s="288"/>
      <c r="C1794" s="723" t="s">
        <v>261</v>
      </c>
      <c r="D1794" s="765"/>
      <c r="E1794" s="765"/>
      <c r="F1794" s="762"/>
      <c r="G1794" s="763"/>
      <c r="H1794" s="764"/>
      <c r="I1794" s="977"/>
    </row>
    <row r="1795" spans="1:9" ht="12">
      <c r="A1795" s="249"/>
      <c r="B1795" s="288"/>
      <c r="C1795" s="723" t="s">
        <v>102</v>
      </c>
      <c r="D1795" s="765"/>
      <c r="E1795" s="765"/>
      <c r="F1795" s="762"/>
      <c r="G1795" s="763"/>
      <c r="H1795" s="764"/>
      <c r="I1795" s="977"/>
    </row>
    <row r="1796" spans="1:9" ht="48">
      <c r="A1796" s="249"/>
      <c r="B1796" s="288"/>
      <c r="C1796" s="724" t="s">
        <v>80</v>
      </c>
      <c r="D1796" s="725"/>
      <c r="E1796" s="725"/>
      <c r="F1796" s="762"/>
      <c r="G1796" s="763"/>
      <c r="H1796" s="764"/>
      <c r="I1796" s="977"/>
    </row>
    <row r="1797" spans="1:9" ht="24">
      <c r="A1797" s="249"/>
      <c r="B1797" s="288"/>
      <c r="C1797" s="724" t="s">
        <v>81</v>
      </c>
      <c r="D1797" s="725"/>
      <c r="E1797" s="725"/>
      <c r="F1797" s="762"/>
      <c r="G1797" s="763"/>
      <c r="H1797" s="764"/>
      <c r="I1797" s="977"/>
    </row>
    <row r="1798" spans="1:9" ht="12">
      <c r="A1798" s="249"/>
      <c r="B1798" s="288"/>
      <c r="C1798" s="726" t="s">
        <v>69</v>
      </c>
      <c r="D1798" s="727"/>
      <c r="E1798" s="727"/>
      <c r="F1798" s="762"/>
      <c r="G1798" s="763"/>
      <c r="H1798" s="764"/>
      <c r="I1798" s="977"/>
    </row>
    <row r="1799" spans="1:9" ht="72">
      <c r="A1799" s="249"/>
      <c r="B1799" s="288"/>
      <c r="C1799" s="728" t="s">
        <v>52</v>
      </c>
      <c r="D1799" s="713"/>
      <c r="E1799" s="713"/>
      <c r="F1799" s="762"/>
      <c r="G1799" s="763"/>
      <c r="H1799" s="764"/>
      <c r="I1799" s="977"/>
    </row>
    <row r="1800" spans="1:9" ht="60">
      <c r="A1800" s="249"/>
      <c r="B1800" s="288"/>
      <c r="C1800" s="728" t="s">
        <v>126</v>
      </c>
      <c r="D1800" s="713"/>
      <c r="E1800" s="713"/>
      <c r="F1800" s="762"/>
      <c r="G1800" s="763"/>
      <c r="H1800" s="764"/>
      <c r="I1800" s="977"/>
    </row>
    <row r="1801" spans="1:9" ht="36">
      <c r="A1801" s="249"/>
      <c r="B1801" s="288"/>
      <c r="C1801" s="729" t="s">
        <v>332</v>
      </c>
      <c r="D1801" s="730"/>
      <c r="E1801" s="730"/>
      <c r="F1801" s="731" t="s">
        <v>0</v>
      </c>
      <c r="G1801" s="732">
        <v>1</v>
      </c>
      <c r="H1801" s="733"/>
      <c r="I1801" s="943">
        <f>G1801*H1801</f>
        <v>0</v>
      </c>
    </row>
    <row r="1802" spans="1:9" ht="12">
      <c r="A1802" s="249"/>
      <c r="B1802" s="288"/>
      <c r="C1802" s="120"/>
      <c r="D1802" s="125"/>
      <c r="E1802" s="125"/>
      <c r="F1802" s="286"/>
      <c r="G1802" s="292"/>
      <c r="H1802" s="293"/>
      <c r="I1802" s="978"/>
    </row>
    <row r="1803" spans="1:9" ht="372">
      <c r="A1803" s="256">
        <f>$A$1788</f>
        <v>1</v>
      </c>
      <c r="B1803" s="288" t="s">
        <v>6</v>
      </c>
      <c r="C1803" s="734" t="s">
        <v>928</v>
      </c>
      <c r="D1803" s="766"/>
      <c r="E1803" s="766"/>
      <c r="F1803" s="736"/>
      <c r="G1803" s="737"/>
      <c r="H1803" s="738"/>
      <c r="I1803" s="945"/>
    </row>
    <row r="1804" spans="1:9" ht="108">
      <c r="A1804" s="256"/>
      <c r="B1804" s="288"/>
      <c r="C1804" s="739" t="s">
        <v>929</v>
      </c>
      <c r="D1804" s="740"/>
      <c r="E1804" s="740"/>
      <c r="F1804" s="741" t="s">
        <v>0</v>
      </c>
      <c r="G1804" s="742">
        <v>3</v>
      </c>
      <c r="H1804" s="743"/>
      <c r="I1804" s="946">
        <f>G1804*H1804</f>
        <v>0</v>
      </c>
    </row>
    <row r="1805" spans="1:9" ht="12">
      <c r="A1805" s="256"/>
      <c r="B1805" s="288"/>
      <c r="C1805" s="99"/>
      <c r="D1805" s="130"/>
      <c r="E1805" s="130"/>
      <c r="F1805" s="146"/>
      <c r="G1805" s="104"/>
      <c r="H1805" s="101"/>
      <c r="I1805" s="947"/>
    </row>
    <row r="1806" spans="1:9" ht="33.75" customHeight="1">
      <c r="A1806" s="256">
        <f>$A$1788</f>
        <v>1</v>
      </c>
      <c r="B1806" s="288" t="s">
        <v>7</v>
      </c>
      <c r="C1806" s="102" t="s">
        <v>75</v>
      </c>
      <c r="D1806" s="132" t="s">
        <v>71</v>
      </c>
      <c r="E1806" s="132" t="s">
        <v>71</v>
      </c>
      <c r="F1806" s="108" t="s">
        <v>0</v>
      </c>
      <c r="G1806" s="109">
        <v>3</v>
      </c>
      <c r="H1806" s="110"/>
      <c r="I1806" s="948">
        <f>G1806*H1806</f>
        <v>0</v>
      </c>
    </row>
    <row r="1807" spans="1:9" ht="12">
      <c r="A1807" s="256"/>
      <c r="B1807" s="288"/>
      <c r="C1807" s="296"/>
      <c r="D1807" s="297"/>
      <c r="E1807" s="297"/>
      <c r="F1807" s="104"/>
      <c r="G1807" s="104"/>
      <c r="H1807" s="101"/>
      <c r="I1807" s="947"/>
    </row>
    <row r="1808" spans="1:9" ht="361">
      <c r="A1808" s="256">
        <f>$A$1788</f>
        <v>1</v>
      </c>
      <c r="B1808" s="288" t="s">
        <v>8</v>
      </c>
      <c r="C1808" s="767" t="s">
        <v>337</v>
      </c>
      <c r="D1808" s="793"/>
      <c r="E1808" s="793"/>
      <c r="F1808" s="794"/>
      <c r="G1808" s="795"/>
      <c r="H1808" s="796"/>
      <c r="I1808" s="979"/>
    </row>
    <row r="1809" spans="1:9" ht="96">
      <c r="A1809" s="256"/>
      <c r="B1809" s="288"/>
      <c r="C1809" s="739" t="s">
        <v>338</v>
      </c>
      <c r="D1809" s="740"/>
      <c r="E1809" s="740"/>
      <c r="F1809" s="776" t="s">
        <v>0</v>
      </c>
      <c r="G1809" s="777">
        <v>1</v>
      </c>
      <c r="H1809" s="778"/>
      <c r="I1809" s="951">
        <f>G1809*H1809</f>
        <v>0</v>
      </c>
    </row>
    <row r="1810" spans="1:9" ht="12">
      <c r="A1810" s="256"/>
      <c r="B1810" s="288"/>
      <c r="C1810" s="296"/>
      <c r="D1810" s="297"/>
      <c r="E1810" s="297"/>
      <c r="F1810" s="104"/>
      <c r="G1810" s="104"/>
      <c r="H1810" s="101"/>
      <c r="I1810" s="947"/>
    </row>
    <row r="1811" spans="1:9" ht="45.75" customHeight="1">
      <c r="A1811" s="256">
        <f>$A$1788</f>
        <v>1</v>
      </c>
      <c r="B1811" s="288" t="s">
        <v>9</v>
      </c>
      <c r="C1811" s="121" t="s">
        <v>76</v>
      </c>
      <c r="D1811" s="133" t="s">
        <v>71</v>
      </c>
      <c r="E1811" s="133" t="s">
        <v>71</v>
      </c>
      <c r="F1811" s="122" t="s">
        <v>0</v>
      </c>
      <c r="G1811" s="123">
        <v>3</v>
      </c>
      <c r="H1811" s="124"/>
      <c r="I1811" s="952">
        <f>G1811*H1811</f>
        <v>0</v>
      </c>
    </row>
    <row r="1812" spans="1:9" ht="12">
      <c r="A1812" s="256"/>
      <c r="B1812" s="288"/>
      <c r="C1812" s="296"/>
      <c r="D1812" s="297"/>
      <c r="E1812" s="297"/>
      <c r="F1812" s="104"/>
      <c r="G1812" s="104"/>
      <c r="H1812" s="101"/>
      <c r="I1812" s="947"/>
    </row>
    <row r="1813" spans="1:9" ht="33.75" customHeight="1">
      <c r="A1813" s="256">
        <f>$A$1788</f>
        <v>1</v>
      </c>
      <c r="B1813" s="288" t="s">
        <v>10</v>
      </c>
      <c r="C1813" s="779" t="s">
        <v>77</v>
      </c>
      <c r="D1813" s="780"/>
      <c r="E1813" s="780"/>
      <c r="F1813" s="781" t="s">
        <v>0</v>
      </c>
      <c r="G1813" s="782">
        <v>3</v>
      </c>
      <c r="H1813" s="783"/>
      <c r="I1813" s="953">
        <f>G1813*H1813</f>
        <v>0</v>
      </c>
    </row>
    <row r="1814" spans="1:9" ht="12">
      <c r="A1814" s="256"/>
      <c r="B1814" s="288"/>
      <c r="C1814" s="99"/>
      <c r="D1814" s="130"/>
      <c r="E1814" s="130"/>
      <c r="F1814" s="146"/>
      <c r="G1814" s="104"/>
      <c r="H1814" s="101"/>
      <c r="I1814" s="947"/>
    </row>
    <row r="1815" spans="1:9" ht="57" customHeight="1">
      <c r="A1815" s="256">
        <f>$A$1788</f>
        <v>1</v>
      </c>
      <c r="B1815" s="288" t="s">
        <v>20</v>
      </c>
      <c r="C1815" s="121" t="s">
        <v>78</v>
      </c>
      <c r="D1815" s="133" t="s">
        <v>71</v>
      </c>
      <c r="E1815" s="133" t="s">
        <v>71</v>
      </c>
      <c r="F1815" s="122" t="s">
        <v>0</v>
      </c>
      <c r="G1815" s="123">
        <v>1</v>
      </c>
      <c r="H1815" s="124"/>
      <c r="I1815" s="952">
        <f>G1815*H1815</f>
        <v>0</v>
      </c>
    </row>
    <row r="1816" spans="1:9" ht="12">
      <c r="A1816" s="249"/>
      <c r="B1816" s="288"/>
      <c r="C1816" s="120"/>
      <c r="D1816" s="125"/>
      <c r="E1816" s="125"/>
      <c r="F1816" s="286"/>
      <c r="G1816" s="292"/>
      <c r="H1816" s="293"/>
      <c r="I1816" s="978"/>
    </row>
    <row r="1817" spans="1:9" ht="57.75" customHeight="1">
      <c r="A1817" s="256">
        <f>$A$1788</f>
        <v>1</v>
      </c>
      <c r="B1817" s="285" t="s">
        <v>21</v>
      </c>
      <c r="C1817" s="121" t="s">
        <v>82</v>
      </c>
      <c r="D1817" s="133" t="s">
        <v>71</v>
      </c>
      <c r="E1817" s="133" t="s">
        <v>71</v>
      </c>
      <c r="F1817" s="143" t="s">
        <v>22</v>
      </c>
      <c r="G1817" s="114">
        <v>110</v>
      </c>
      <c r="H1817" s="229"/>
      <c r="I1817" s="939">
        <f>G1817*H1817</f>
        <v>0</v>
      </c>
    </row>
    <row r="1818" spans="1:9" ht="12">
      <c r="A1818" s="256"/>
      <c r="B1818" s="285"/>
      <c r="C1818" s="112"/>
      <c r="D1818" s="130"/>
      <c r="E1818" s="130"/>
      <c r="F1818" s="146"/>
      <c r="G1818" s="292"/>
      <c r="H1818" s="293"/>
      <c r="I1818" s="978"/>
    </row>
    <row r="1819" spans="1:9" ht="12">
      <c r="A1819" s="256">
        <f>$A$1788</f>
        <v>1</v>
      </c>
      <c r="B1819" s="285" t="s">
        <v>18</v>
      </c>
      <c r="C1819" s="302" t="s">
        <v>25</v>
      </c>
      <c r="D1819" s="133" t="s">
        <v>71</v>
      </c>
      <c r="E1819" s="133" t="s">
        <v>71</v>
      </c>
      <c r="F1819" s="143" t="s">
        <v>22</v>
      </c>
      <c r="G1819" s="114">
        <f>SUM(G1817:G1817)</f>
        <v>110</v>
      </c>
      <c r="H1819" s="229"/>
      <c r="I1819" s="939">
        <f>G1819*H1819</f>
        <v>0</v>
      </c>
    </row>
    <row r="1820" spans="1:9" ht="12">
      <c r="A1820" s="256"/>
      <c r="B1820" s="285"/>
      <c r="C1820" s="99"/>
      <c r="D1820" s="130"/>
      <c r="E1820" s="130"/>
      <c r="F1820" s="146"/>
      <c r="G1820" s="303"/>
      <c r="H1820" s="294"/>
      <c r="I1820" s="978"/>
    </row>
    <row r="1821" spans="1:9" ht="45" customHeight="1">
      <c r="A1821" s="256">
        <f>$A$1788</f>
        <v>1</v>
      </c>
      <c r="B1821" s="285" t="s">
        <v>23</v>
      </c>
      <c r="C1821" s="112" t="s">
        <v>179</v>
      </c>
      <c r="D1821" s="130"/>
      <c r="E1821" s="130"/>
      <c r="F1821" s="146"/>
      <c r="G1821" s="100"/>
      <c r="H1821" s="304"/>
      <c r="I1821" s="980"/>
    </row>
    <row r="1822" spans="1:9" ht="12">
      <c r="A1822" s="256"/>
      <c r="B1822" s="285"/>
      <c r="C1822" s="112" t="s">
        <v>26</v>
      </c>
      <c r="D1822" s="130"/>
      <c r="E1822" s="130"/>
      <c r="F1822" s="146"/>
      <c r="G1822" s="100"/>
      <c r="H1822" s="304"/>
      <c r="I1822" s="980"/>
    </row>
    <row r="1823" spans="1:9" ht="24">
      <c r="A1823" s="256"/>
      <c r="B1823" s="285"/>
      <c r="C1823" s="112" t="s">
        <v>49</v>
      </c>
      <c r="D1823" s="130"/>
      <c r="E1823" s="130"/>
      <c r="F1823" s="146"/>
      <c r="G1823" s="100"/>
      <c r="H1823" s="304"/>
      <c r="I1823" s="980"/>
    </row>
    <row r="1824" spans="1:9" ht="12">
      <c r="A1824" s="256"/>
      <c r="B1824" s="285"/>
      <c r="C1824" s="112" t="s">
        <v>27</v>
      </c>
      <c r="D1824" s="130"/>
      <c r="E1824" s="130"/>
      <c r="F1824" s="146"/>
      <c r="G1824" s="100"/>
      <c r="H1824" s="304"/>
      <c r="I1824" s="980"/>
    </row>
    <row r="1825" spans="1:9" ht="24">
      <c r="A1825" s="256"/>
      <c r="B1825" s="285"/>
      <c r="C1825" s="112" t="s">
        <v>48</v>
      </c>
      <c r="D1825" s="130"/>
      <c r="E1825" s="130"/>
      <c r="F1825" s="146"/>
      <c r="G1825" s="100"/>
      <c r="H1825" s="304"/>
      <c r="I1825" s="980"/>
    </row>
    <row r="1826" spans="1:9" ht="24">
      <c r="A1826" s="256"/>
      <c r="B1826" s="285"/>
      <c r="C1826" s="112" t="s">
        <v>28</v>
      </c>
      <c r="D1826" s="130"/>
      <c r="E1826" s="130"/>
      <c r="F1826" s="146"/>
      <c r="G1826" s="100"/>
      <c r="H1826" s="304"/>
      <c r="I1826" s="980"/>
    </row>
    <row r="1827" spans="1:9" ht="24">
      <c r="A1827" s="256"/>
      <c r="B1827" s="285"/>
      <c r="C1827" s="112" t="s">
        <v>79</v>
      </c>
      <c r="D1827" s="130"/>
      <c r="E1827" s="130"/>
      <c r="F1827" s="146"/>
      <c r="G1827" s="100"/>
      <c r="H1827" s="304"/>
      <c r="I1827" s="980"/>
    </row>
    <row r="1828" spans="1:9" ht="11.25" customHeight="1">
      <c r="A1828" s="256"/>
      <c r="B1828" s="285"/>
      <c r="C1828" s="112" t="s">
        <v>53</v>
      </c>
      <c r="D1828" s="130"/>
      <c r="E1828" s="130"/>
      <c r="F1828" s="146"/>
      <c r="G1828" s="100"/>
      <c r="H1828" s="304"/>
      <c r="I1828" s="980"/>
    </row>
    <row r="1829" spans="1:9" ht="24">
      <c r="A1829" s="256"/>
      <c r="B1829" s="285"/>
      <c r="C1829" s="295" t="s">
        <v>334</v>
      </c>
      <c r="D1829" s="133" t="s">
        <v>71</v>
      </c>
      <c r="E1829" s="133" t="s">
        <v>71</v>
      </c>
      <c r="F1829" s="143" t="s">
        <v>0</v>
      </c>
      <c r="G1829" s="228">
        <v>1</v>
      </c>
      <c r="H1829" s="229"/>
      <c r="I1829" s="939">
        <f>G1829*H1829</f>
        <v>0</v>
      </c>
    </row>
    <row r="1830" spans="1:9" ht="12">
      <c r="A1830" s="305"/>
      <c r="B1830" s="306"/>
      <c r="C1830" s="99"/>
      <c r="D1830" s="130"/>
      <c r="E1830" s="130"/>
      <c r="F1830" s="146"/>
      <c r="G1830" s="100"/>
      <c r="H1830" s="304"/>
      <c r="I1830" s="980"/>
    </row>
    <row r="1831" spans="1:9" ht="78.75" customHeight="1">
      <c r="A1831" s="256">
        <f>$A$1788</f>
        <v>1</v>
      </c>
      <c r="B1831" s="285" t="s">
        <v>24</v>
      </c>
      <c r="C1831" s="112" t="s">
        <v>180</v>
      </c>
      <c r="D1831" s="130"/>
      <c r="E1831" s="130"/>
      <c r="F1831" s="146"/>
      <c r="G1831" s="100"/>
      <c r="H1831" s="304"/>
      <c r="I1831" s="980"/>
    </row>
    <row r="1832" spans="1:9" ht="12">
      <c r="A1832" s="305"/>
      <c r="B1832" s="306"/>
      <c r="C1832" s="99" t="s">
        <v>26</v>
      </c>
      <c r="D1832" s="130"/>
      <c r="E1832" s="130"/>
      <c r="F1832" s="146"/>
      <c r="G1832" s="100"/>
      <c r="H1832" s="304"/>
      <c r="I1832" s="980"/>
    </row>
    <row r="1833" spans="1:9" ht="24">
      <c r="A1833" s="307"/>
      <c r="B1833" s="308"/>
      <c r="C1833" s="99" t="s">
        <v>49</v>
      </c>
      <c r="D1833" s="130"/>
      <c r="E1833" s="130"/>
      <c r="F1833" s="146"/>
      <c r="G1833" s="100"/>
      <c r="H1833" s="304"/>
      <c r="I1833" s="980"/>
    </row>
    <row r="1834" spans="1:9" ht="12">
      <c r="A1834" s="307"/>
      <c r="B1834" s="308"/>
      <c r="C1834" s="99" t="s">
        <v>27</v>
      </c>
      <c r="D1834" s="130"/>
      <c r="E1834" s="130"/>
      <c r="F1834" s="146"/>
      <c r="G1834" s="100"/>
      <c r="H1834" s="304"/>
      <c r="I1834" s="980"/>
    </row>
    <row r="1835" spans="1:9" ht="24">
      <c r="A1835" s="307"/>
      <c r="B1835" s="308"/>
      <c r="C1835" s="99" t="s">
        <v>48</v>
      </c>
      <c r="D1835" s="130"/>
      <c r="E1835" s="130"/>
      <c r="F1835" s="146"/>
      <c r="G1835" s="100"/>
      <c r="H1835" s="304"/>
      <c r="I1835" s="980"/>
    </row>
    <row r="1836" spans="1:9" ht="24">
      <c r="A1836" s="305"/>
      <c r="B1836" s="306"/>
      <c r="C1836" s="99" t="s">
        <v>28</v>
      </c>
      <c r="D1836" s="130"/>
      <c r="E1836" s="130"/>
      <c r="F1836" s="146"/>
      <c r="G1836" s="100"/>
      <c r="H1836" s="304"/>
      <c r="I1836" s="980"/>
    </row>
    <row r="1837" spans="1:9" ht="24">
      <c r="A1837" s="305"/>
      <c r="B1837" s="306"/>
      <c r="C1837" s="99" t="s">
        <v>79</v>
      </c>
      <c r="D1837" s="130"/>
      <c r="E1837" s="130"/>
      <c r="F1837" s="146"/>
      <c r="G1837" s="100"/>
      <c r="H1837" s="304"/>
      <c r="I1837" s="980"/>
    </row>
    <row r="1838" spans="1:9" ht="12" customHeight="1">
      <c r="A1838" s="305"/>
      <c r="B1838" s="306"/>
      <c r="C1838" s="112" t="s">
        <v>53</v>
      </c>
      <c r="D1838" s="130"/>
      <c r="E1838" s="130"/>
      <c r="F1838" s="146"/>
      <c r="G1838" s="100"/>
      <c r="H1838" s="304"/>
      <c r="I1838" s="980"/>
    </row>
    <row r="1839" spans="1:9" ht="48">
      <c r="A1839" s="305"/>
      <c r="B1839" s="306"/>
      <c r="C1839" s="112" t="s">
        <v>45</v>
      </c>
      <c r="D1839" s="130"/>
      <c r="E1839" s="130"/>
      <c r="F1839" s="146"/>
      <c r="G1839" s="100"/>
      <c r="H1839" s="304"/>
      <c r="I1839" s="980"/>
    </row>
    <row r="1840" spans="1:9" ht="24">
      <c r="A1840" s="305"/>
      <c r="B1840" s="306"/>
      <c r="C1840" s="302" t="s">
        <v>334</v>
      </c>
      <c r="D1840" s="133" t="s">
        <v>71</v>
      </c>
      <c r="E1840" s="133" t="s">
        <v>71</v>
      </c>
      <c r="F1840" s="143" t="s">
        <v>0</v>
      </c>
      <c r="G1840" s="228">
        <v>1</v>
      </c>
      <c r="H1840" s="229"/>
      <c r="I1840" s="939">
        <f>G1840*H1840</f>
        <v>0</v>
      </c>
    </row>
    <row r="1841" spans="1:9" ht="12">
      <c r="A1841" s="305"/>
      <c r="B1841" s="306"/>
      <c r="C1841" s="99"/>
      <c r="D1841" s="130"/>
      <c r="E1841" s="130"/>
      <c r="F1841" s="146"/>
      <c r="G1841" s="303"/>
      <c r="H1841" s="304"/>
      <c r="I1841" s="980"/>
    </row>
    <row r="1842" spans="1:9" ht="28">
      <c r="A1842" s="48">
        <f>A1788</f>
        <v>1</v>
      </c>
      <c r="B1842" s="270"/>
      <c r="C1842" s="50" t="s">
        <v>30</v>
      </c>
      <c r="D1842" s="51"/>
      <c r="E1842" s="51"/>
      <c r="F1842" s="51"/>
      <c r="G1842" s="40"/>
      <c r="H1842" s="52"/>
      <c r="I1842" s="935">
        <f>SUM(I1789:I1841)</f>
        <v>0</v>
      </c>
    </row>
    <row r="1844" spans="1:9" ht="13">
      <c r="A1844" s="58">
        <v>2</v>
      </c>
      <c r="B1844" s="32"/>
      <c r="C1844" s="341" t="s">
        <v>83</v>
      </c>
      <c r="D1844" s="57"/>
      <c r="E1844" s="57"/>
      <c r="F1844" s="57"/>
      <c r="G1844" s="189"/>
      <c r="H1844" s="59"/>
      <c r="I1844" s="956"/>
    </row>
    <row r="1845" spans="1:9" ht="13">
      <c r="A1845" s="360"/>
      <c r="B1845" s="434"/>
      <c r="C1845" s="362"/>
      <c r="D1845" s="435"/>
      <c r="E1845" s="435"/>
      <c r="F1845" s="435"/>
      <c r="G1845" s="436"/>
      <c r="H1845" s="437"/>
      <c r="I1845" s="995"/>
    </row>
    <row r="1846" spans="1:9" ht="36" customHeight="1">
      <c r="A1846" s="65">
        <f>$A$1844</f>
        <v>2</v>
      </c>
      <c r="B1846" s="81" t="s">
        <v>5</v>
      </c>
      <c r="C1846" s="196" t="s">
        <v>84</v>
      </c>
      <c r="D1846" s="197"/>
      <c r="E1846" s="197"/>
      <c r="F1846" s="198"/>
      <c r="G1846" s="139"/>
      <c r="H1846" s="199"/>
      <c r="I1846" s="959"/>
    </row>
    <row r="1847" spans="1:9" ht="12">
      <c r="A1847" s="65"/>
      <c r="B1847" s="81"/>
      <c r="C1847" s="196" t="s">
        <v>85</v>
      </c>
      <c r="D1847" s="197"/>
      <c r="E1847" s="197"/>
      <c r="F1847" s="198"/>
      <c r="G1847" s="139"/>
      <c r="H1847" s="199"/>
      <c r="I1847" s="959"/>
    </row>
    <row r="1848" spans="1:9" ht="12">
      <c r="A1848" s="65"/>
      <c r="B1848" s="81"/>
      <c r="C1848" s="200" t="s">
        <v>86</v>
      </c>
      <c r="D1848" s="201"/>
      <c r="E1848" s="201"/>
      <c r="F1848" s="198"/>
      <c r="G1848" s="139"/>
      <c r="H1848" s="199"/>
      <c r="I1848" s="959"/>
    </row>
    <row r="1849" spans="1:9" ht="12">
      <c r="A1849" s="65"/>
      <c r="B1849" s="81"/>
      <c r="C1849" s="200" t="s">
        <v>87</v>
      </c>
      <c r="D1849" s="128"/>
      <c r="E1849" s="128"/>
      <c r="F1849" s="198"/>
      <c r="G1849" s="139"/>
      <c r="H1849" s="199"/>
      <c r="I1849" s="959"/>
    </row>
    <row r="1850" spans="1:9" ht="12">
      <c r="A1850" s="65"/>
      <c r="B1850" s="81"/>
      <c r="C1850" s="200" t="s">
        <v>88</v>
      </c>
      <c r="D1850" s="128"/>
      <c r="E1850" s="128"/>
      <c r="F1850" s="198"/>
      <c r="G1850" s="139"/>
      <c r="H1850" s="199"/>
      <c r="I1850" s="959"/>
    </row>
    <row r="1851" spans="1:9" ht="24">
      <c r="A1851" s="65"/>
      <c r="B1851" s="81"/>
      <c r="C1851" s="200" t="s">
        <v>89</v>
      </c>
      <c r="D1851" s="202"/>
      <c r="E1851" s="202"/>
      <c r="F1851" s="198"/>
      <c r="G1851" s="139"/>
      <c r="H1851" s="199"/>
      <c r="I1851" s="959"/>
    </row>
    <row r="1852" spans="1:9" ht="36">
      <c r="A1852" s="65"/>
      <c r="B1852" s="81"/>
      <c r="C1852" s="203" t="s">
        <v>90</v>
      </c>
      <c r="D1852" s="202"/>
      <c r="E1852" s="202"/>
      <c r="F1852" s="198"/>
      <c r="G1852" s="139"/>
      <c r="H1852" s="199"/>
      <c r="I1852" s="959"/>
    </row>
    <row r="1853" spans="1:9" ht="24">
      <c r="A1853" s="65"/>
      <c r="B1853" s="81"/>
      <c r="C1853" s="200" t="s">
        <v>91</v>
      </c>
      <c r="D1853" s="202"/>
      <c r="E1853" s="202"/>
      <c r="F1853" s="198"/>
      <c r="G1853" s="204"/>
      <c r="H1853" s="205"/>
      <c r="I1853" s="960"/>
    </row>
    <row r="1854" spans="1:9" ht="23.25" customHeight="1">
      <c r="A1854" s="65"/>
      <c r="B1854" s="81"/>
      <c r="C1854" s="203" t="s">
        <v>92</v>
      </c>
      <c r="D1854" s="202"/>
      <c r="E1854" s="202"/>
      <c r="F1854" s="198"/>
      <c r="G1854" s="204"/>
      <c r="H1854" s="205"/>
      <c r="I1854" s="960"/>
    </row>
    <row r="1855" spans="1:9" ht="12">
      <c r="A1855" s="65"/>
      <c r="B1855" s="81"/>
      <c r="C1855" s="203" t="s">
        <v>93</v>
      </c>
      <c r="D1855" s="202"/>
      <c r="E1855" s="202"/>
      <c r="F1855" s="198"/>
      <c r="G1855" s="204"/>
      <c r="H1855" s="205"/>
      <c r="I1855" s="960"/>
    </row>
    <row r="1856" spans="1:9" ht="12">
      <c r="A1856" s="65"/>
      <c r="B1856" s="81"/>
      <c r="C1856" s="200" t="s">
        <v>94</v>
      </c>
      <c r="D1856" s="202"/>
      <c r="E1856" s="202"/>
      <c r="F1856" s="198"/>
      <c r="G1856" s="204"/>
      <c r="H1856" s="205"/>
      <c r="I1856" s="960"/>
    </row>
    <row r="1857" spans="1:9" ht="12">
      <c r="A1857" s="65"/>
      <c r="B1857" s="81"/>
      <c r="C1857" s="200" t="s">
        <v>95</v>
      </c>
      <c r="D1857" s="202"/>
      <c r="E1857" s="202"/>
      <c r="F1857" s="198"/>
      <c r="G1857" s="204"/>
      <c r="H1857" s="205"/>
      <c r="I1857" s="960"/>
    </row>
    <row r="1858" spans="1:9" ht="24">
      <c r="A1858" s="65"/>
      <c r="B1858" s="81"/>
      <c r="C1858" s="200" t="s">
        <v>96</v>
      </c>
      <c r="D1858" s="202"/>
      <c r="E1858" s="202"/>
      <c r="F1858" s="198"/>
      <c r="G1858" s="204"/>
      <c r="H1858" s="205"/>
      <c r="I1858" s="960"/>
    </row>
    <row r="1859" spans="1:9" ht="24">
      <c r="A1859" s="65"/>
      <c r="B1859" s="81"/>
      <c r="C1859" s="196" t="s">
        <v>97</v>
      </c>
      <c r="D1859" s="202"/>
      <c r="E1859" s="202"/>
      <c r="F1859" s="198"/>
      <c r="G1859" s="204"/>
      <c r="H1859" s="205"/>
      <c r="I1859" s="960"/>
    </row>
    <row r="1860" spans="1:9" ht="12">
      <c r="A1860" s="65"/>
      <c r="B1860" s="81"/>
      <c r="C1860" s="206" t="s">
        <v>98</v>
      </c>
      <c r="D1860" s="401" t="s">
        <v>71</v>
      </c>
      <c r="E1860" s="401" t="s">
        <v>71</v>
      </c>
      <c r="F1860" s="207" t="s">
        <v>22</v>
      </c>
      <c r="G1860" s="208">
        <v>6</v>
      </c>
      <c r="H1860" s="209"/>
      <c r="I1860" s="961">
        <f>G1860*H1860</f>
        <v>0</v>
      </c>
    </row>
    <row r="1861" spans="1:9" ht="12">
      <c r="A1861" s="65"/>
      <c r="B1861" s="81"/>
      <c r="C1861" s="196"/>
      <c r="D1861" s="202"/>
      <c r="E1861" s="202"/>
      <c r="F1861" s="198"/>
      <c r="G1861" s="204"/>
      <c r="H1861" s="205"/>
      <c r="I1861" s="960"/>
    </row>
    <row r="1862" spans="1:9" ht="48">
      <c r="A1862" s="65">
        <f>$A$1844</f>
        <v>2</v>
      </c>
      <c r="B1862" s="81" t="s">
        <v>6</v>
      </c>
      <c r="C1862" s="206" t="s">
        <v>99</v>
      </c>
      <c r="D1862" s="401" t="s">
        <v>71</v>
      </c>
      <c r="E1862" s="401" t="s">
        <v>71</v>
      </c>
      <c r="F1862" s="207" t="s">
        <v>22</v>
      </c>
      <c r="G1862" s="208">
        <v>12</v>
      </c>
      <c r="H1862" s="209"/>
      <c r="I1862" s="961">
        <f>G1862*H1862</f>
        <v>0</v>
      </c>
    </row>
    <row r="1863" spans="1:9" ht="12">
      <c r="A1863" s="65"/>
      <c r="B1863" s="81"/>
      <c r="C1863" s="196"/>
      <c r="D1863" s="202"/>
      <c r="E1863" s="202"/>
      <c r="F1863" s="198"/>
      <c r="G1863" s="204"/>
      <c r="H1863" s="205"/>
      <c r="I1863" s="960"/>
    </row>
    <row r="1864" spans="1:9" ht="24">
      <c r="A1864" s="65">
        <f>$A$1844</f>
        <v>2</v>
      </c>
      <c r="B1864" s="81" t="s">
        <v>7</v>
      </c>
      <c r="C1864" s="206" t="s">
        <v>100</v>
      </c>
      <c r="D1864" s="401" t="s">
        <v>71</v>
      </c>
      <c r="E1864" s="401" t="s">
        <v>71</v>
      </c>
      <c r="F1864" s="207" t="s">
        <v>22</v>
      </c>
      <c r="G1864" s="208">
        <v>6</v>
      </c>
      <c r="H1864" s="209"/>
      <c r="I1864" s="961">
        <f>G1864*H1864</f>
        <v>0</v>
      </c>
    </row>
    <row r="1865" spans="1:9">
      <c r="C1865" s="156"/>
      <c r="D1865" s="352"/>
      <c r="E1865" s="352"/>
      <c r="F1865" s="353"/>
      <c r="G1865" s="354"/>
      <c r="H1865" s="69"/>
      <c r="I1865" s="960"/>
    </row>
    <row r="1866" spans="1:9" ht="26">
      <c r="A1866" s="58">
        <f>A1844</f>
        <v>2</v>
      </c>
      <c r="B1866" s="32"/>
      <c r="C1866" s="356" t="s">
        <v>101</v>
      </c>
      <c r="D1866" s="357"/>
      <c r="E1866" s="357"/>
      <c r="F1866" s="340"/>
      <c r="G1866" s="343"/>
      <c r="H1866" s="358"/>
      <c r="I1866" s="956">
        <f>SUM(I1845:I1865)</f>
        <v>0</v>
      </c>
    </row>
    <row r="1868" spans="1:9" ht="28">
      <c r="A1868" s="58">
        <v>3</v>
      </c>
      <c r="B1868" s="32"/>
      <c r="C1868" s="60" t="s">
        <v>54</v>
      </c>
      <c r="D1868" s="57"/>
      <c r="E1868" s="57"/>
      <c r="F1868" s="57"/>
      <c r="G1868" s="189"/>
      <c r="H1868" s="59"/>
      <c r="I1868" s="956"/>
    </row>
    <row r="1870" spans="1:9" ht="60">
      <c r="A1870" s="65">
        <f>$A$1868</f>
        <v>3</v>
      </c>
      <c r="B1870" s="188" t="s">
        <v>5</v>
      </c>
      <c r="C1870" s="160" t="s">
        <v>55</v>
      </c>
      <c r="D1870" s="132" t="s">
        <v>71</v>
      </c>
      <c r="E1870" s="132" t="s">
        <v>71</v>
      </c>
      <c r="F1870" s="137" t="s">
        <v>0</v>
      </c>
      <c r="G1870" s="138">
        <v>1</v>
      </c>
      <c r="H1870" s="187"/>
      <c r="I1870" s="962">
        <f>G1870*H1870</f>
        <v>0</v>
      </c>
    </row>
    <row r="1871" spans="1:9" ht="12">
      <c r="A1871" s="68"/>
      <c r="B1871" s="190"/>
      <c r="C1871" s="92"/>
      <c r="D1871" s="248"/>
      <c r="E1871" s="248"/>
      <c r="F1871" s="152"/>
      <c r="G1871" s="153"/>
      <c r="H1871" s="154"/>
      <c r="I1871" s="963"/>
    </row>
    <row r="1872" spans="1:9" ht="24">
      <c r="A1872" s="65">
        <f>$A$1868</f>
        <v>3</v>
      </c>
      <c r="B1872" s="188" t="s">
        <v>6</v>
      </c>
      <c r="C1872" s="155" t="s">
        <v>56</v>
      </c>
      <c r="D1872" s="132" t="s">
        <v>71</v>
      </c>
      <c r="E1872" s="132" t="s">
        <v>71</v>
      </c>
      <c r="F1872" s="137" t="s">
        <v>0</v>
      </c>
      <c r="G1872" s="138">
        <v>1</v>
      </c>
      <c r="H1872" s="151"/>
      <c r="I1872" s="964">
        <f>G1872*H1872</f>
        <v>0</v>
      </c>
    </row>
    <row r="1873" spans="1:9" ht="12">
      <c r="A1873" s="65"/>
      <c r="B1873" s="188"/>
      <c r="C1873" s="156"/>
      <c r="D1873" s="248"/>
      <c r="E1873" s="248"/>
      <c r="F1873" s="139"/>
      <c r="G1873" s="157"/>
      <c r="H1873" s="100"/>
      <c r="I1873" s="947"/>
    </row>
    <row r="1874" spans="1:9" ht="13">
      <c r="A1874" s="65">
        <f>$A$1868</f>
        <v>3</v>
      </c>
      <c r="B1874" s="188" t="s">
        <v>7</v>
      </c>
      <c r="C1874" s="160" t="s">
        <v>57</v>
      </c>
      <c r="D1874" s="132" t="s">
        <v>71</v>
      </c>
      <c r="E1874" s="132" t="s">
        <v>71</v>
      </c>
      <c r="F1874" s="137" t="s">
        <v>0</v>
      </c>
      <c r="G1874" s="158">
        <v>1</v>
      </c>
      <c r="H1874" s="159"/>
      <c r="I1874" s="964">
        <f>G1874*H1874</f>
        <v>0</v>
      </c>
    </row>
    <row r="1875" spans="1:9" ht="12">
      <c r="A1875" s="63"/>
      <c r="B1875" s="188"/>
      <c r="C1875" s="211"/>
      <c r="D1875" s="202"/>
      <c r="E1875" s="202"/>
      <c r="F1875" s="198"/>
      <c r="G1875" s="204"/>
      <c r="H1875" s="205"/>
      <c r="I1875" s="960"/>
    </row>
    <row r="1876" spans="1:9" ht="28">
      <c r="A1876" s="58">
        <f>A1868</f>
        <v>3</v>
      </c>
      <c r="B1876" s="67"/>
      <c r="C1876" s="32" t="s">
        <v>58</v>
      </c>
      <c r="D1876" s="57"/>
      <c r="E1876" s="57"/>
      <c r="F1876" s="57"/>
      <c r="G1876" s="189"/>
      <c r="H1876" s="212"/>
      <c r="I1876" s="965">
        <f>SUM(I1869:I1875)</f>
        <v>0</v>
      </c>
    </row>
    <row r="1878" spans="1:9" ht="14">
      <c r="A1878" s="37">
        <v>4</v>
      </c>
      <c r="B1878" s="22"/>
      <c r="C1878" s="60" t="s">
        <v>33</v>
      </c>
      <c r="D1878" s="174"/>
      <c r="E1878" s="174"/>
      <c r="F1878" s="174"/>
      <c r="G1878" s="23"/>
      <c r="H1878" s="184"/>
      <c r="I1878" s="966"/>
    </row>
    <row r="1879" spans="1:9" ht="13">
      <c r="A1879" s="239"/>
      <c r="B1879" s="240"/>
      <c r="C1879" s="241"/>
      <c r="D1879" s="242"/>
      <c r="E1879" s="242"/>
      <c r="F1879" s="242"/>
      <c r="G1879" s="243"/>
      <c r="H1879" s="244"/>
      <c r="I1879" s="967"/>
    </row>
    <row r="1880" spans="1:9" ht="13">
      <c r="A1880" s="65">
        <f>$A$1878</f>
        <v>4</v>
      </c>
      <c r="B1880" s="188" t="s">
        <v>5</v>
      </c>
      <c r="C1880" s="165" t="s">
        <v>34</v>
      </c>
      <c r="D1880" s="132" t="s">
        <v>71</v>
      </c>
      <c r="E1880" s="132" t="s">
        <v>71</v>
      </c>
      <c r="F1880" s="169" t="s">
        <v>0</v>
      </c>
      <c r="G1880" s="181">
        <v>1</v>
      </c>
      <c r="H1880" s="94"/>
      <c r="I1880" s="954">
        <f>G1880*H1880</f>
        <v>0</v>
      </c>
    </row>
    <row r="1881" spans="1:9">
      <c r="C1881" s="161"/>
      <c r="D1881" s="175"/>
      <c r="E1881" s="175"/>
      <c r="F1881" s="170"/>
      <c r="G1881" s="182"/>
      <c r="H1881" s="162"/>
      <c r="I1881" s="968"/>
    </row>
    <row r="1882" spans="1:9" ht="13">
      <c r="A1882" s="65">
        <f>$A$1878</f>
        <v>4</v>
      </c>
      <c r="B1882" s="188" t="s">
        <v>6</v>
      </c>
      <c r="C1882" s="165" t="s">
        <v>35</v>
      </c>
      <c r="D1882" s="132" t="s">
        <v>71</v>
      </c>
      <c r="E1882" s="132" t="s">
        <v>71</v>
      </c>
      <c r="F1882" s="169" t="s">
        <v>0</v>
      </c>
      <c r="G1882" s="181">
        <v>1</v>
      </c>
      <c r="H1882" s="94"/>
      <c r="I1882" s="954">
        <f>G1882*H1882</f>
        <v>0</v>
      </c>
    </row>
    <row r="1883" spans="1:9">
      <c r="C1883" s="163"/>
      <c r="D1883" s="176"/>
      <c r="E1883" s="176"/>
      <c r="F1883" s="31"/>
      <c r="G1883" s="183"/>
      <c r="H1883" s="7"/>
      <c r="I1883" s="969"/>
    </row>
    <row r="1884" spans="1:9" ht="36">
      <c r="A1884" s="65">
        <f>$A$1878</f>
        <v>4</v>
      </c>
      <c r="B1884" s="188" t="s">
        <v>7</v>
      </c>
      <c r="C1884" s="165" t="s">
        <v>103</v>
      </c>
      <c r="D1884" s="132" t="s">
        <v>71</v>
      </c>
      <c r="E1884" s="132" t="s">
        <v>71</v>
      </c>
      <c r="F1884" s="169" t="s">
        <v>0</v>
      </c>
      <c r="G1884" s="181">
        <v>1</v>
      </c>
      <c r="H1884" s="94"/>
      <c r="I1884" s="954">
        <f>G1884*H1884</f>
        <v>0</v>
      </c>
    </row>
    <row r="1885" spans="1:9">
      <c r="C1885" s="163"/>
      <c r="D1885" s="176"/>
      <c r="E1885" s="176"/>
      <c r="F1885" s="31"/>
      <c r="G1885" s="183"/>
      <c r="H1885" s="164"/>
      <c r="I1885" s="970"/>
    </row>
    <row r="1886" spans="1:9" ht="60">
      <c r="A1886" s="65">
        <f>$A$1878</f>
        <v>4</v>
      </c>
      <c r="B1886" s="188" t="s">
        <v>8</v>
      </c>
      <c r="C1886" s="166" t="s">
        <v>36</v>
      </c>
      <c r="D1886" s="177"/>
      <c r="E1886" s="177"/>
      <c r="F1886" s="31"/>
      <c r="G1886" s="183"/>
      <c r="H1886" s="164"/>
      <c r="I1886" s="970"/>
    </row>
    <row r="1887" spans="1:9" ht="12">
      <c r="C1887" s="166" t="s">
        <v>37</v>
      </c>
      <c r="D1887" s="177"/>
      <c r="E1887" s="177"/>
      <c r="F1887" s="31"/>
      <c r="G1887" s="183"/>
      <c r="H1887" s="164"/>
      <c r="I1887" s="970"/>
    </row>
    <row r="1888" spans="1:9" ht="24">
      <c r="C1888" s="167" t="s">
        <v>38</v>
      </c>
      <c r="D1888" s="178"/>
      <c r="E1888" s="178"/>
      <c r="F1888" s="31"/>
      <c r="G1888" s="183"/>
      <c r="H1888" s="164"/>
      <c r="I1888" s="970"/>
    </row>
    <row r="1889" spans="1:9" ht="24">
      <c r="C1889" s="167" t="s">
        <v>39</v>
      </c>
      <c r="D1889" s="178"/>
      <c r="E1889" s="178"/>
      <c r="F1889" s="31"/>
      <c r="G1889" s="183"/>
      <c r="H1889" s="164"/>
      <c r="I1889" s="970"/>
    </row>
    <row r="1890" spans="1:9" ht="36">
      <c r="C1890" s="167" t="s">
        <v>40</v>
      </c>
      <c r="D1890" s="178"/>
      <c r="E1890" s="178"/>
      <c r="F1890" s="31"/>
      <c r="G1890" s="183"/>
      <c r="H1890" s="164"/>
      <c r="I1890" s="970"/>
    </row>
    <row r="1891" spans="1:9" ht="24">
      <c r="C1891" s="167" t="s">
        <v>41</v>
      </c>
      <c r="D1891" s="178"/>
      <c r="E1891" s="178"/>
      <c r="F1891" s="31"/>
      <c r="G1891" s="183"/>
      <c r="H1891" s="164"/>
      <c r="I1891" s="970"/>
    </row>
    <row r="1892" spans="1:9" ht="36">
      <c r="C1892" s="167" t="s">
        <v>42</v>
      </c>
      <c r="D1892" s="178"/>
      <c r="E1892" s="178"/>
      <c r="F1892" s="31"/>
      <c r="G1892" s="183"/>
      <c r="H1892" s="164"/>
      <c r="I1892" s="970"/>
    </row>
    <row r="1893" spans="1:9" ht="24">
      <c r="C1893" s="168" t="s">
        <v>43</v>
      </c>
      <c r="D1893" s="132" t="s">
        <v>71</v>
      </c>
      <c r="E1893" s="132" t="s">
        <v>71</v>
      </c>
      <c r="F1893" s="169" t="s">
        <v>0</v>
      </c>
      <c r="G1893" s="181">
        <v>1</v>
      </c>
      <c r="H1893" s="94"/>
      <c r="I1893" s="954">
        <f>G1893*H1893</f>
        <v>0</v>
      </c>
    </row>
    <row r="1894" spans="1:9" ht="12">
      <c r="C1894" s="28"/>
      <c r="D1894" s="21"/>
      <c r="E1894" s="21"/>
      <c r="F1894" s="29"/>
      <c r="G1894" s="30"/>
      <c r="H1894" s="13"/>
      <c r="I1894" s="940"/>
    </row>
    <row r="1895" spans="1:9" ht="14">
      <c r="A1895" s="58">
        <f>A1878</f>
        <v>4</v>
      </c>
      <c r="B1895" s="67"/>
      <c r="C1895" s="32" t="s">
        <v>44</v>
      </c>
      <c r="D1895" s="57"/>
      <c r="E1895" s="57"/>
      <c r="F1895" s="57"/>
      <c r="G1895" s="189"/>
      <c r="H1895" s="212"/>
      <c r="I1895" s="965">
        <f>SUM(I1879:I1894)</f>
        <v>0</v>
      </c>
    </row>
    <row r="1897" spans="1:9" ht="45">
      <c r="A1897" s="390"/>
      <c r="B1897" s="390"/>
      <c r="C1897" s="391" t="s">
        <v>262</v>
      </c>
      <c r="D1897" s="392"/>
      <c r="E1897" s="392"/>
      <c r="F1897" s="393"/>
      <c r="G1897" s="394"/>
      <c r="H1897" s="395"/>
      <c r="I1897" s="971">
        <f>SUM(I1842,I1866,I1876,I1895)</f>
        <v>0</v>
      </c>
    </row>
    <row r="1899" spans="1:9" ht="13">
      <c r="A1899" s="231"/>
      <c r="B1899" s="232"/>
      <c r="C1899" s="233" t="s">
        <v>264</v>
      </c>
      <c r="D1899" s="245"/>
      <c r="E1899" s="245"/>
      <c r="F1899" s="234"/>
      <c r="G1899" s="235"/>
      <c r="H1899" s="236"/>
      <c r="I1899" s="933"/>
    </row>
    <row r="1901" spans="1:9" ht="14">
      <c r="A1901" s="48">
        <v>1</v>
      </c>
      <c r="B1901" s="50"/>
      <c r="C1901" s="39" t="s">
        <v>29</v>
      </c>
      <c r="D1901" s="51"/>
      <c r="E1901" s="51"/>
      <c r="F1901" s="51"/>
      <c r="G1901" s="40"/>
      <c r="H1901" s="41"/>
      <c r="I1901" s="935"/>
    </row>
    <row r="1903" spans="1:9" ht="24">
      <c r="A1903" s="256">
        <f>$A$1901</f>
        <v>1</v>
      </c>
      <c r="B1903" s="285" t="s">
        <v>5</v>
      </c>
      <c r="C1903" s="728" t="s">
        <v>174</v>
      </c>
      <c r="D1903" s="713"/>
      <c r="E1903" s="713"/>
      <c r="F1903" s="762"/>
      <c r="G1903" s="763"/>
      <c r="H1903" s="764"/>
      <c r="I1903" s="977"/>
    </row>
    <row r="1904" spans="1:9" ht="12">
      <c r="A1904" s="256"/>
      <c r="B1904" s="285"/>
      <c r="C1904" s="728" t="s">
        <v>65</v>
      </c>
      <c r="D1904" s="713"/>
      <c r="E1904" s="713"/>
      <c r="F1904" s="762"/>
      <c r="G1904" s="763"/>
      <c r="H1904" s="764"/>
      <c r="I1904" s="977"/>
    </row>
    <row r="1905" spans="1:9" ht="12">
      <c r="A1905" s="249"/>
      <c r="B1905" s="288"/>
      <c r="C1905" s="723" t="s">
        <v>265</v>
      </c>
      <c r="D1905" s="765"/>
      <c r="E1905" s="765"/>
      <c r="F1905" s="762"/>
      <c r="G1905" s="763"/>
      <c r="H1905" s="764"/>
      <c r="I1905" s="977"/>
    </row>
    <row r="1906" spans="1:9" ht="12">
      <c r="A1906" s="249"/>
      <c r="B1906" s="288"/>
      <c r="C1906" s="723" t="s">
        <v>266</v>
      </c>
      <c r="D1906" s="765"/>
      <c r="E1906" s="765"/>
      <c r="F1906" s="762"/>
      <c r="G1906" s="763"/>
      <c r="H1906" s="764"/>
      <c r="I1906" s="977"/>
    </row>
    <row r="1907" spans="1:9" ht="12">
      <c r="A1907" s="249"/>
      <c r="B1907" s="288"/>
      <c r="C1907" s="723" t="s">
        <v>267</v>
      </c>
      <c r="D1907" s="765"/>
      <c r="E1907" s="765"/>
      <c r="F1907" s="762"/>
      <c r="G1907" s="763"/>
      <c r="H1907" s="764"/>
      <c r="I1907" s="977"/>
    </row>
    <row r="1908" spans="1:9" ht="12">
      <c r="A1908" s="249"/>
      <c r="B1908" s="288"/>
      <c r="C1908" s="723" t="s">
        <v>268</v>
      </c>
      <c r="D1908" s="765"/>
      <c r="E1908" s="765"/>
      <c r="F1908" s="762"/>
      <c r="G1908" s="763"/>
      <c r="H1908" s="764"/>
      <c r="I1908" s="977"/>
    </row>
    <row r="1909" spans="1:9" ht="12">
      <c r="A1909" s="249"/>
      <c r="B1909" s="288"/>
      <c r="C1909" s="723" t="s">
        <v>125</v>
      </c>
      <c r="D1909" s="765"/>
      <c r="E1909" s="765"/>
      <c r="F1909" s="762"/>
      <c r="G1909" s="763"/>
      <c r="H1909" s="764"/>
      <c r="I1909" s="977"/>
    </row>
    <row r="1910" spans="1:9" ht="48">
      <c r="A1910" s="249"/>
      <c r="B1910" s="288"/>
      <c r="C1910" s="724" t="s">
        <v>80</v>
      </c>
      <c r="D1910" s="725"/>
      <c r="E1910" s="725"/>
      <c r="F1910" s="762"/>
      <c r="G1910" s="763"/>
      <c r="H1910" s="764"/>
      <c r="I1910" s="977"/>
    </row>
    <row r="1911" spans="1:9" ht="24">
      <c r="A1911" s="249"/>
      <c r="B1911" s="288"/>
      <c r="C1911" s="724" t="s">
        <v>81</v>
      </c>
      <c r="D1911" s="725"/>
      <c r="E1911" s="725"/>
      <c r="F1911" s="762"/>
      <c r="G1911" s="763"/>
      <c r="H1911" s="764"/>
      <c r="I1911" s="977"/>
    </row>
    <row r="1912" spans="1:9" ht="12">
      <c r="A1912" s="249"/>
      <c r="B1912" s="288"/>
      <c r="C1912" s="726" t="s">
        <v>69</v>
      </c>
      <c r="D1912" s="727"/>
      <c r="E1912" s="727"/>
      <c r="F1912" s="762"/>
      <c r="G1912" s="763"/>
      <c r="H1912" s="764"/>
      <c r="I1912" s="977"/>
    </row>
    <row r="1913" spans="1:9" ht="72">
      <c r="A1913" s="249"/>
      <c r="B1913" s="288"/>
      <c r="C1913" s="728" t="s">
        <v>52</v>
      </c>
      <c r="D1913" s="713"/>
      <c r="E1913" s="713"/>
      <c r="F1913" s="762"/>
      <c r="G1913" s="763"/>
      <c r="H1913" s="764"/>
      <c r="I1913" s="977"/>
    </row>
    <row r="1914" spans="1:9" ht="60">
      <c r="A1914" s="249"/>
      <c r="B1914" s="288"/>
      <c r="C1914" s="728" t="s">
        <v>126</v>
      </c>
      <c r="D1914" s="713"/>
      <c r="E1914" s="713"/>
      <c r="F1914" s="762"/>
      <c r="G1914" s="763"/>
      <c r="H1914" s="764"/>
      <c r="I1914" s="977"/>
    </row>
    <row r="1915" spans="1:9" ht="36">
      <c r="A1915" s="249"/>
      <c r="B1915" s="288"/>
      <c r="C1915" s="729" t="s">
        <v>332</v>
      </c>
      <c r="D1915" s="730"/>
      <c r="E1915" s="730"/>
      <c r="F1915" s="731" t="s">
        <v>0</v>
      </c>
      <c r="G1915" s="732">
        <v>1</v>
      </c>
      <c r="H1915" s="733"/>
      <c r="I1915" s="943">
        <f>G1915*H1915</f>
        <v>0</v>
      </c>
    </row>
    <row r="1916" spans="1:9" ht="12">
      <c r="A1916" s="249"/>
      <c r="B1916" s="288"/>
      <c r="C1916" s="120"/>
      <c r="D1916" s="125"/>
      <c r="E1916" s="125"/>
      <c r="F1916" s="286"/>
      <c r="G1916" s="292"/>
      <c r="H1916" s="293"/>
      <c r="I1916" s="978"/>
    </row>
    <row r="1917" spans="1:9" ht="372">
      <c r="A1917" s="256">
        <f>$A$1901</f>
        <v>1</v>
      </c>
      <c r="B1917" s="288" t="s">
        <v>6</v>
      </c>
      <c r="C1917" s="734" t="s">
        <v>928</v>
      </c>
      <c r="D1917" s="766"/>
      <c r="E1917" s="766"/>
      <c r="F1917" s="736"/>
      <c r="G1917" s="737"/>
      <c r="H1917" s="738"/>
      <c r="I1917" s="945"/>
    </row>
    <row r="1918" spans="1:9" ht="108">
      <c r="A1918" s="256"/>
      <c r="B1918" s="288"/>
      <c r="C1918" s="739" t="s">
        <v>929</v>
      </c>
      <c r="D1918" s="740"/>
      <c r="E1918" s="740"/>
      <c r="F1918" s="741" t="s">
        <v>0</v>
      </c>
      <c r="G1918" s="742">
        <v>4</v>
      </c>
      <c r="H1918" s="743"/>
      <c r="I1918" s="946">
        <f>G1918*H1918</f>
        <v>0</v>
      </c>
    </row>
    <row r="1919" spans="1:9" ht="12">
      <c r="A1919" s="256"/>
      <c r="B1919" s="288"/>
      <c r="C1919" s="99"/>
      <c r="D1919" s="130"/>
      <c r="E1919" s="130"/>
      <c r="F1919" s="146"/>
      <c r="G1919" s="104"/>
      <c r="H1919" s="101"/>
      <c r="I1919" s="947"/>
    </row>
    <row r="1920" spans="1:9" ht="33.75" customHeight="1">
      <c r="A1920" s="256">
        <f>$A$1901</f>
        <v>1</v>
      </c>
      <c r="B1920" s="288" t="s">
        <v>7</v>
      </c>
      <c r="C1920" s="102" t="s">
        <v>75</v>
      </c>
      <c r="D1920" s="132" t="s">
        <v>71</v>
      </c>
      <c r="E1920" s="132" t="s">
        <v>71</v>
      </c>
      <c r="F1920" s="108" t="s">
        <v>0</v>
      </c>
      <c r="G1920" s="109">
        <v>4</v>
      </c>
      <c r="H1920" s="110"/>
      <c r="I1920" s="948">
        <f>G1920*H1920</f>
        <v>0</v>
      </c>
    </row>
    <row r="1921" spans="1:9" ht="12">
      <c r="A1921" s="256"/>
      <c r="B1921" s="288"/>
      <c r="C1921" s="296"/>
      <c r="D1921" s="297"/>
      <c r="E1921" s="297"/>
      <c r="F1921" s="104"/>
      <c r="G1921" s="104"/>
      <c r="H1921" s="101"/>
      <c r="I1921" s="947"/>
    </row>
    <row r="1922" spans="1:9" ht="361">
      <c r="A1922" s="256">
        <f>$A$1901</f>
        <v>1</v>
      </c>
      <c r="B1922" s="288" t="s">
        <v>8</v>
      </c>
      <c r="C1922" s="767" t="s">
        <v>337</v>
      </c>
      <c r="D1922" s="793"/>
      <c r="E1922" s="793"/>
      <c r="F1922" s="794"/>
      <c r="G1922" s="795"/>
      <c r="H1922" s="796"/>
      <c r="I1922" s="979"/>
    </row>
    <row r="1923" spans="1:9" ht="96">
      <c r="A1923" s="256"/>
      <c r="B1923" s="288"/>
      <c r="C1923" s="739" t="s">
        <v>338</v>
      </c>
      <c r="D1923" s="740"/>
      <c r="E1923" s="740"/>
      <c r="F1923" s="776" t="s">
        <v>0</v>
      </c>
      <c r="G1923" s="777">
        <v>1</v>
      </c>
      <c r="H1923" s="778"/>
      <c r="I1923" s="951">
        <f>G1923*H1923</f>
        <v>0</v>
      </c>
    </row>
    <row r="1924" spans="1:9" ht="12">
      <c r="A1924" s="256"/>
      <c r="B1924" s="288"/>
      <c r="C1924" s="296"/>
      <c r="D1924" s="297"/>
      <c r="E1924" s="297"/>
      <c r="F1924" s="104"/>
      <c r="G1924" s="104"/>
      <c r="H1924" s="101"/>
      <c r="I1924" s="947"/>
    </row>
    <row r="1925" spans="1:9" ht="45" customHeight="1">
      <c r="A1925" s="256">
        <f>$A$1901</f>
        <v>1</v>
      </c>
      <c r="B1925" s="288" t="s">
        <v>9</v>
      </c>
      <c r="C1925" s="121" t="s">
        <v>76</v>
      </c>
      <c r="D1925" s="133" t="s">
        <v>71</v>
      </c>
      <c r="E1925" s="133" t="s">
        <v>71</v>
      </c>
      <c r="F1925" s="122" t="s">
        <v>0</v>
      </c>
      <c r="G1925" s="123">
        <v>4</v>
      </c>
      <c r="H1925" s="124"/>
      <c r="I1925" s="952">
        <f>G1925*H1925</f>
        <v>0</v>
      </c>
    </row>
    <row r="1926" spans="1:9" ht="12">
      <c r="A1926" s="256"/>
      <c r="B1926" s="288"/>
      <c r="C1926" s="296"/>
      <c r="D1926" s="297"/>
      <c r="E1926" s="297"/>
      <c r="F1926" s="104"/>
      <c r="G1926" s="104"/>
      <c r="H1926" s="101"/>
      <c r="I1926" s="947"/>
    </row>
    <row r="1927" spans="1:9" ht="33" customHeight="1">
      <c r="A1927" s="256">
        <f>$A$1901</f>
        <v>1</v>
      </c>
      <c r="B1927" s="288" t="s">
        <v>10</v>
      </c>
      <c r="C1927" s="779" t="s">
        <v>77</v>
      </c>
      <c r="D1927" s="780"/>
      <c r="E1927" s="780"/>
      <c r="F1927" s="781" t="s">
        <v>0</v>
      </c>
      <c r="G1927" s="782">
        <v>4</v>
      </c>
      <c r="H1927" s="783"/>
      <c r="I1927" s="953">
        <f>G1927*H1927</f>
        <v>0</v>
      </c>
    </row>
    <row r="1928" spans="1:9" ht="12">
      <c r="A1928" s="256"/>
      <c r="B1928" s="288"/>
      <c r="C1928" s="99"/>
      <c r="D1928" s="130"/>
      <c r="E1928" s="130"/>
      <c r="F1928" s="146"/>
      <c r="G1928" s="104"/>
      <c r="H1928" s="101"/>
      <c r="I1928" s="947"/>
    </row>
    <row r="1929" spans="1:9" ht="57" customHeight="1">
      <c r="A1929" s="256">
        <f>$A$1901</f>
        <v>1</v>
      </c>
      <c r="B1929" s="288" t="s">
        <v>20</v>
      </c>
      <c r="C1929" s="121" t="s">
        <v>78</v>
      </c>
      <c r="D1929" s="133" t="s">
        <v>71</v>
      </c>
      <c r="E1929" s="133" t="s">
        <v>71</v>
      </c>
      <c r="F1929" s="122" t="s">
        <v>0</v>
      </c>
      <c r="G1929" s="123">
        <v>1</v>
      </c>
      <c r="H1929" s="124"/>
      <c r="I1929" s="952">
        <f>G1929*H1929</f>
        <v>0</v>
      </c>
    </row>
    <row r="1930" spans="1:9" ht="12">
      <c r="A1930" s="249"/>
      <c r="B1930" s="288"/>
      <c r="C1930" s="120"/>
      <c r="D1930" s="125"/>
      <c r="E1930" s="125"/>
      <c r="F1930" s="286"/>
      <c r="G1930" s="292"/>
      <c r="H1930" s="293"/>
      <c r="I1930" s="978"/>
    </row>
    <row r="1931" spans="1:9" ht="56.25" customHeight="1">
      <c r="A1931" s="256">
        <f>$A$1901</f>
        <v>1</v>
      </c>
      <c r="B1931" s="285" t="s">
        <v>21</v>
      </c>
      <c r="C1931" s="121" t="s">
        <v>82</v>
      </c>
      <c r="D1931" s="133" t="s">
        <v>71</v>
      </c>
      <c r="E1931" s="133" t="s">
        <v>71</v>
      </c>
      <c r="F1931" s="143" t="s">
        <v>22</v>
      </c>
      <c r="G1931" s="114">
        <v>120</v>
      </c>
      <c r="H1931" s="229"/>
      <c r="I1931" s="939">
        <f>G1931*H1931</f>
        <v>0</v>
      </c>
    </row>
    <row r="1932" spans="1:9" ht="12">
      <c r="A1932" s="256"/>
      <c r="B1932" s="285"/>
      <c r="C1932" s="112"/>
      <c r="D1932" s="130"/>
      <c r="E1932" s="130"/>
      <c r="F1932" s="146"/>
      <c r="G1932" s="292"/>
      <c r="H1932" s="293"/>
      <c r="I1932" s="978"/>
    </row>
    <row r="1933" spans="1:9" ht="12">
      <c r="A1933" s="256">
        <f>$A$1901</f>
        <v>1</v>
      </c>
      <c r="B1933" s="285" t="s">
        <v>18</v>
      </c>
      <c r="C1933" s="302" t="s">
        <v>25</v>
      </c>
      <c r="D1933" s="133" t="s">
        <v>71</v>
      </c>
      <c r="E1933" s="133" t="s">
        <v>71</v>
      </c>
      <c r="F1933" s="143" t="s">
        <v>22</v>
      </c>
      <c r="G1933" s="114">
        <f>SUM(G1931:G1931)</f>
        <v>120</v>
      </c>
      <c r="H1933" s="229"/>
      <c r="I1933" s="939">
        <f>G1933*H1933</f>
        <v>0</v>
      </c>
    </row>
    <row r="1934" spans="1:9" ht="12">
      <c r="A1934" s="256"/>
      <c r="B1934" s="285"/>
      <c r="C1934" s="99"/>
      <c r="D1934" s="130"/>
      <c r="E1934" s="130"/>
      <c r="F1934" s="146"/>
      <c r="G1934" s="303"/>
      <c r="H1934" s="294"/>
      <c r="I1934" s="978"/>
    </row>
    <row r="1935" spans="1:9" ht="44.25" customHeight="1">
      <c r="A1935" s="256">
        <f>$A$1901</f>
        <v>1</v>
      </c>
      <c r="B1935" s="285" t="s">
        <v>23</v>
      </c>
      <c r="C1935" s="112" t="s">
        <v>179</v>
      </c>
      <c r="D1935" s="130"/>
      <c r="E1935" s="130"/>
      <c r="F1935" s="146"/>
      <c r="G1935" s="100"/>
      <c r="H1935" s="304"/>
      <c r="I1935" s="980"/>
    </row>
    <row r="1936" spans="1:9" ht="12">
      <c r="A1936" s="256"/>
      <c r="B1936" s="285"/>
      <c r="C1936" s="112" t="s">
        <v>26</v>
      </c>
      <c r="D1936" s="130"/>
      <c r="E1936" s="130"/>
      <c r="F1936" s="146"/>
      <c r="G1936" s="100"/>
      <c r="H1936" s="304"/>
      <c r="I1936" s="980"/>
    </row>
    <row r="1937" spans="1:9" ht="24">
      <c r="A1937" s="256"/>
      <c r="B1937" s="285"/>
      <c r="C1937" s="112" t="s">
        <v>49</v>
      </c>
      <c r="D1937" s="130"/>
      <c r="E1937" s="130"/>
      <c r="F1937" s="146"/>
      <c r="G1937" s="100"/>
      <c r="H1937" s="304"/>
      <c r="I1937" s="980"/>
    </row>
    <row r="1938" spans="1:9" ht="12">
      <c r="A1938" s="256"/>
      <c r="B1938" s="285"/>
      <c r="C1938" s="112" t="s">
        <v>27</v>
      </c>
      <c r="D1938" s="130"/>
      <c r="E1938" s="130"/>
      <c r="F1938" s="146"/>
      <c r="G1938" s="100"/>
      <c r="H1938" s="304"/>
      <c r="I1938" s="980"/>
    </row>
    <row r="1939" spans="1:9" ht="24">
      <c r="A1939" s="256"/>
      <c r="B1939" s="285"/>
      <c r="C1939" s="112" t="s">
        <v>48</v>
      </c>
      <c r="D1939" s="130"/>
      <c r="E1939" s="130"/>
      <c r="F1939" s="146"/>
      <c r="G1939" s="100"/>
      <c r="H1939" s="304"/>
      <c r="I1939" s="980"/>
    </row>
    <row r="1940" spans="1:9" ht="24">
      <c r="A1940" s="256"/>
      <c r="B1940" s="285"/>
      <c r="C1940" s="112" t="s">
        <v>28</v>
      </c>
      <c r="D1940" s="130"/>
      <c r="E1940" s="130"/>
      <c r="F1940" s="146"/>
      <c r="G1940" s="100"/>
      <c r="H1940" s="304"/>
      <c r="I1940" s="980"/>
    </row>
    <row r="1941" spans="1:9" ht="24">
      <c r="A1941" s="256"/>
      <c r="B1941" s="285"/>
      <c r="C1941" s="112" t="s">
        <v>79</v>
      </c>
      <c r="D1941" s="130"/>
      <c r="E1941" s="130"/>
      <c r="F1941" s="146"/>
      <c r="G1941" s="100"/>
      <c r="H1941" s="304"/>
      <c r="I1941" s="980"/>
    </row>
    <row r="1942" spans="1:9" ht="9.75" customHeight="1">
      <c r="A1942" s="256"/>
      <c r="B1942" s="285"/>
      <c r="C1942" s="112" t="s">
        <v>53</v>
      </c>
      <c r="D1942" s="130"/>
      <c r="E1942" s="130"/>
      <c r="F1942" s="146"/>
      <c r="G1942" s="100"/>
      <c r="H1942" s="304"/>
      <c r="I1942" s="980"/>
    </row>
    <row r="1943" spans="1:9" ht="24">
      <c r="A1943" s="256"/>
      <c r="B1943" s="285"/>
      <c r="C1943" s="295" t="s">
        <v>334</v>
      </c>
      <c r="D1943" s="133" t="s">
        <v>71</v>
      </c>
      <c r="E1943" s="133" t="s">
        <v>71</v>
      </c>
      <c r="F1943" s="143" t="s">
        <v>0</v>
      </c>
      <c r="G1943" s="228">
        <v>1</v>
      </c>
      <c r="H1943" s="229"/>
      <c r="I1943" s="939">
        <f>G1943*H1943</f>
        <v>0</v>
      </c>
    </row>
    <row r="1944" spans="1:9" ht="12">
      <c r="A1944" s="305"/>
      <c r="B1944" s="306"/>
      <c r="C1944" s="99"/>
      <c r="D1944" s="130"/>
      <c r="E1944" s="130"/>
      <c r="F1944" s="146"/>
      <c r="G1944" s="100"/>
      <c r="H1944" s="304"/>
      <c r="I1944" s="980"/>
    </row>
    <row r="1945" spans="1:9" ht="78" customHeight="1">
      <c r="A1945" s="256">
        <f>$A$1901</f>
        <v>1</v>
      </c>
      <c r="B1945" s="285" t="s">
        <v>24</v>
      </c>
      <c r="C1945" s="112" t="s">
        <v>180</v>
      </c>
      <c r="D1945" s="130"/>
      <c r="E1945" s="130"/>
      <c r="F1945" s="146"/>
      <c r="G1945" s="100"/>
      <c r="H1945" s="304"/>
      <c r="I1945" s="980"/>
    </row>
    <row r="1946" spans="1:9" ht="12">
      <c r="A1946" s="305"/>
      <c r="B1946" s="306"/>
      <c r="C1946" s="99" t="s">
        <v>26</v>
      </c>
      <c r="D1946" s="130"/>
      <c r="E1946" s="130"/>
      <c r="F1946" s="146"/>
      <c r="G1946" s="100"/>
      <c r="H1946" s="304"/>
      <c r="I1946" s="980"/>
    </row>
    <row r="1947" spans="1:9" ht="24">
      <c r="A1947" s="307"/>
      <c r="B1947" s="308"/>
      <c r="C1947" s="99" t="s">
        <v>49</v>
      </c>
      <c r="D1947" s="130"/>
      <c r="E1947" s="130"/>
      <c r="F1947" s="146"/>
      <c r="G1947" s="100"/>
      <c r="H1947" s="304"/>
      <c r="I1947" s="980"/>
    </row>
    <row r="1948" spans="1:9" ht="12">
      <c r="A1948" s="307"/>
      <c r="B1948" s="308"/>
      <c r="C1948" s="99" t="s">
        <v>27</v>
      </c>
      <c r="D1948" s="130"/>
      <c r="E1948" s="130"/>
      <c r="F1948" s="146"/>
      <c r="G1948" s="100"/>
      <c r="H1948" s="304"/>
      <c r="I1948" s="980"/>
    </row>
    <row r="1949" spans="1:9" ht="24">
      <c r="A1949" s="307"/>
      <c r="B1949" s="308"/>
      <c r="C1949" s="99" t="s">
        <v>48</v>
      </c>
      <c r="D1949" s="130"/>
      <c r="E1949" s="130"/>
      <c r="F1949" s="146"/>
      <c r="G1949" s="100"/>
      <c r="H1949" s="304"/>
      <c r="I1949" s="980"/>
    </row>
    <row r="1950" spans="1:9" ht="24">
      <c r="A1950" s="305"/>
      <c r="B1950" s="306"/>
      <c r="C1950" s="99" t="s">
        <v>28</v>
      </c>
      <c r="D1950" s="130"/>
      <c r="E1950" s="130"/>
      <c r="F1950" s="146"/>
      <c r="G1950" s="100"/>
      <c r="H1950" s="304"/>
      <c r="I1950" s="980"/>
    </row>
    <row r="1951" spans="1:9" ht="24">
      <c r="A1951" s="305"/>
      <c r="B1951" s="306"/>
      <c r="C1951" s="99" t="s">
        <v>79</v>
      </c>
      <c r="D1951" s="130"/>
      <c r="E1951" s="130"/>
      <c r="F1951" s="146"/>
      <c r="G1951" s="100"/>
      <c r="H1951" s="304"/>
      <c r="I1951" s="980"/>
    </row>
    <row r="1952" spans="1:9" ht="12" customHeight="1">
      <c r="A1952" s="305"/>
      <c r="B1952" s="306"/>
      <c r="C1952" s="112" t="s">
        <v>53</v>
      </c>
      <c r="D1952" s="130"/>
      <c r="E1952" s="130"/>
      <c r="F1952" s="146"/>
      <c r="G1952" s="100"/>
      <c r="H1952" s="304"/>
      <c r="I1952" s="980"/>
    </row>
    <row r="1953" spans="1:9" ht="48">
      <c r="A1953" s="305"/>
      <c r="B1953" s="306"/>
      <c r="C1953" s="112" t="s">
        <v>45</v>
      </c>
      <c r="D1953" s="130"/>
      <c r="E1953" s="130"/>
      <c r="F1953" s="146"/>
      <c r="G1953" s="100"/>
      <c r="H1953" s="304"/>
      <c r="I1953" s="980"/>
    </row>
    <row r="1954" spans="1:9" ht="24">
      <c r="A1954" s="305"/>
      <c r="B1954" s="306"/>
      <c r="C1954" s="302" t="s">
        <v>334</v>
      </c>
      <c r="D1954" s="133" t="s">
        <v>71</v>
      </c>
      <c r="E1954" s="133" t="s">
        <v>71</v>
      </c>
      <c r="F1954" s="143" t="s">
        <v>0</v>
      </c>
      <c r="G1954" s="228">
        <v>1</v>
      </c>
      <c r="H1954" s="229"/>
      <c r="I1954" s="939">
        <f>G1954*H1954</f>
        <v>0</v>
      </c>
    </row>
    <row r="1955" spans="1:9" ht="12">
      <c r="A1955" s="305"/>
      <c r="B1955" s="306"/>
      <c r="C1955" s="99"/>
      <c r="D1955" s="130"/>
      <c r="E1955" s="130"/>
      <c r="F1955" s="146"/>
      <c r="G1955" s="303"/>
      <c r="H1955" s="304"/>
      <c r="I1955" s="980"/>
    </row>
    <row r="1956" spans="1:9" ht="28">
      <c r="A1956" s="48">
        <f>A1901</f>
        <v>1</v>
      </c>
      <c r="B1956" s="270"/>
      <c r="C1956" s="50" t="s">
        <v>30</v>
      </c>
      <c r="D1956" s="51"/>
      <c r="E1956" s="51"/>
      <c r="F1956" s="51"/>
      <c r="G1956" s="40"/>
      <c r="H1956" s="52"/>
      <c r="I1956" s="935">
        <f>SUM(I1902:I1955)</f>
        <v>0</v>
      </c>
    </row>
    <row r="1958" spans="1:9" ht="28">
      <c r="A1958" s="48">
        <v>2</v>
      </c>
      <c r="B1958" s="50"/>
      <c r="C1958" s="39" t="s">
        <v>83</v>
      </c>
      <c r="D1958" s="51"/>
      <c r="E1958" s="51"/>
      <c r="F1958" s="51"/>
      <c r="G1958" s="40"/>
      <c r="H1958" s="41"/>
      <c r="I1958" s="935"/>
    </row>
    <row r="1959" spans="1:9" ht="13">
      <c r="A1959" s="438"/>
      <c r="B1959" s="439"/>
      <c r="C1959" s="440"/>
      <c r="D1959" s="441"/>
      <c r="E1959" s="441"/>
      <c r="F1959" s="441"/>
      <c r="G1959" s="442"/>
      <c r="H1959" s="443"/>
      <c r="I1959" s="996"/>
    </row>
    <row r="1960" spans="1:9" ht="35.25" customHeight="1">
      <c r="A1960" s="65">
        <f>$A$1958</f>
        <v>2</v>
      </c>
      <c r="B1960" s="81" t="s">
        <v>5</v>
      </c>
      <c r="C1960" s="196" t="s">
        <v>84</v>
      </c>
      <c r="D1960" s="197"/>
      <c r="E1960" s="197"/>
      <c r="F1960" s="198"/>
      <c r="G1960" s="139"/>
      <c r="H1960" s="199"/>
      <c r="I1960" s="959"/>
    </row>
    <row r="1961" spans="1:9" ht="12">
      <c r="A1961" s="65"/>
      <c r="B1961" s="81"/>
      <c r="C1961" s="196" t="s">
        <v>85</v>
      </c>
      <c r="D1961" s="197"/>
      <c r="E1961" s="197"/>
      <c r="F1961" s="198"/>
      <c r="G1961" s="139"/>
      <c r="H1961" s="199"/>
      <c r="I1961" s="959"/>
    </row>
    <row r="1962" spans="1:9" ht="12">
      <c r="A1962" s="65"/>
      <c r="B1962" s="81"/>
      <c r="C1962" s="200" t="s">
        <v>86</v>
      </c>
      <c r="D1962" s="201"/>
      <c r="E1962" s="201"/>
      <c r="F1962" s="198"/>
      <c r="G1962" s="139"/>
      <c r="H1962" s="199"/>
      <c r="I1962" s="959"/>
    </row>
    <row r="1963" spans="1:9" ht="12">
      <c r="A1963" s="65"/>
      <c r="B1963" s="81"/>
      <c r="C1963" s="200" t="s">
        <v>87</v>
      </c>
      <c r="D1963" s="128"/>
      <c r="E1963" s="128"/>
      <c r="F1963" s="198"/>
      <c r="G1963" s="139"/>
      <c r="H1963" s="199"/>
      <c r="I1963" s="959"/>
    </row>
    <row r="1964" spans="1:9" ht="12">
      <c r="A1964" s="65"/>
      <c r="B1964" s="81"/>
      <c r="C1964" s="200" t="s">
        <v>88</v>
      </c>
      <c r="D1964" s="128"/>
      <c r="E1964" s="128"/>
      <c r="F1964" s="198"/>
      <c r="G1964" s="139"/>
      <c r="H1964" s="199"/>
      <c r="I1964" s="959"/>
    </row>
    <row r="1965" spans="1:9" ht="24">
      <c r="A1965" s="65"/>
      <c r="B1965" s="81"/>
      <c r="C1965" s="200" t="s">
        <v>89</v>
      </c>
      <c r="D1965" s="202"/>
      <c r="E1965" s="202"/>
      <c r="F1965" s="198"/>
      <c r="G1965" s="139"/>
      <c r="H1965" s="199"/>
      <c r="I1965" s="959"/>
    </row>
    <row r="1966" spans="1:9" ht="36">
      <c r="A1966" s="65"/>
      <c r="B1966" s="81"/>
      <c r="C1966" s="203" t="s">
        <v>90</v>
      </c>
      <c r="D1966" s="202"/>
      <c r="E1966" s="202"/>
      <c r="F1966" s="198"/>
      <c r="G1966" s="139"/>
      <c r="H1966" s="199"/>
      <c r="I1966" s="959"/>
    </row>
    <row r="1967" spans="1:9" ht="24">
      <c r="A1967" s="65"/>
      <c r="B1967" s="81"/>
      <c r="C1967" s="200" t="s">
        <v>91</v>
      </c>
      <c r="D1967" s="202"/>
      <c r="E1967" s="202"/>
      <c r="F1967" s="198"/>
      <c r="G1967" s="204"/>
      <c r="H1967" s="205"/>
      <c r="I1967" s="960"/>
    </row>
    <row r="1968" spans="1:9" ht="22.5" customHeight="1">
      <c r="A1968" s="65"/>
      <c r="B1968" s="81"/>
      <c r="C1968" s="203" t="s">
        <v>92</v>
      </c>
      <c r="D1968" s="202"/>
      <c r="E1968" s="202"/>
      <c r="F1968" s="198"/>
      <c r="G1968" s="204"/>
      <c r="H1968" s="205"/>
      <c r="I1968" s="960"/>
    </row>
    <row r="1969" spans="1:9" ht="12">
      <c r="A1969" s="65"/>
      <c r="B1969" s="81"/>
      <c r="C1969" s="203" t="s">
        <v>93</v>
      </c>
      <c r="D1969" s="202"/>
      <c r="E1969" s="202"/>
      <c r="F1969" s="198"/>
      <c r="G1969" s="204"/>
      <c r="H1969" s="205"/>
      <c r="I1969" s="960"/>
    </row>
    <row r="1970" spans="1:9" ht="12">
      <c r="A1970" s="65"/>
      <c r="B1970" s="81"/>
      <c r="C1970" s="200" t="s">
        <v>94</v>
      </c>
      <c r="D1970" s="202"/>
      <c r="E1970" s="202"/>
      <c r="F1970" s="198"/>
      <c r="G1970" s="204"/>
      <c r="H1970" s="205"/>
      <c r="I1970" s="960"/>
    </row>
    <row r="1971" spans="1:9" ht="12">
      <c r="A1971" s="65"/>
      <c r="B1971" s="81"/>
      <c r="C1971" s="200" t="s">
        <v>95</v>
      </c>
      <c r="D1971" s="202"/>
      <c r="E1971" s="202"/>
      <c r="F1971" s="198"/>
      <c r="G1971" s="204"/>
      <c r="H1971" s="205"/>
      <c r="I1971" s="960"/>
    </row>
    <row r="1972" spans="1:9" ht="24">
      <c r="A1972" s="65"/>
      <c r="B1972" s="81"/>
      <c r="C1972" s="200" t="s">
        <v>96</v>
      </c>
      <c r="D1972" s="202"/>
      <c r="E1972" s="202"/>
      <c r="F1972" s="198"/>
      <c r="G1972" s="204"/>
      <c r="H1972" s="205"/>
      <c r="I1972" s="960"/>
    </row>
    <row r="1973" spans="1:9" ht="24">
      <c r="A1973" s="65"/>
      <c r="B1973" s="81"/>
      <c r="C1973" s="196" t="s">
        <v>97</v>
      </c>
      <c r="D1973" s="202"/>
      <c r="E1973" s="202"/>
      <c r="F1973" s="198"/>
      <c r="G1973" s="204"/>
      <c r="H1973" s="205"/>
      <c r="I1973" s="960"/>
    </row>
    <row r="1974" spans="1:9" ht="12">
      <c r="A1974" s="65"/>
      <c r="B1974" s="81"/>
      <c r="C1974" s="206" t="s">
        <v>98</v>
      </c>
      <c r="D1974" s="401" t="s">
        <v>71</v>
      </c>
      <c r="E1974" s="401" t="s">
        <v>71</v>
      </c>
      <c r="F1974" s="207" t="s">
        <v>22</v>
      </c>
      <c r="G1974" s="208">
        <v>12</v>
      </c>
      <c r="H1974" s="209"/>
      <c r="I1974" s="961">
        <f>G1974*H1974</f>
        <v>0</v>
      </c>
    </row>
    <row r="1975" spans="1:9" ht="12">
      <c r="A1975" s="65"/>
      <c r="B1975" s="81"/>
      <c r="C1975" s="196"/>
      <c r="D1975" s="202"/>
      <c r="E1975" s="202"/>
      <c r="F1975" s="198"/>
      <c r="G1975" s="204"/>
      <c r="H1975" s="205"/>
      <c r="I1975" s="960"/>
    </row>
    <row r="1976" spans="1:9" ht="48">
      <c r="A1976" s="65">
        <f>$A$1958</f>
        <v>2</v>
      </c>
      <c r="B1976" s="81" t="s">
        <v>6</v>
      </c>
      <c r="C1976" s="206" t="s">
        <v>99</v>
      </c>
      <c r="D1976" s="401" t="s">
        <v>71</v>
      </c>
      <c r="E1976" s="401" t="s">
        <v>71</v>
      </c>
      <c r="F1976" s="207" t="s">
        <v>22</v>
      </c>
      <c r="G1976" s="208">
        <v>24</v>
      </c>
      <c r="H1976" s="209"/>
      <c r="I1976" s="961">
        <f>G1976*H1976</f>
        <v>0</v>
      </c>
    </row>
    <row r="1977" spans="1:9" ht="12">
      <c r="A1977" s="65"/>
      <c r="B1977" s="81"/>
      <c r="C1977" s="196"/>
      <c r="D1977" s="202"/>
      <c r="E1977" s="202"/>
      <c r="F1977" s="198"/>
      <c r="G1977" s="204"/>
      <c r="H1977" s="205"/>
      <c r="I1977" s="960"/>
    </row>
    <row r="1978" spans="1:9" ht="24">
      <c r="A1978" s="65">
        <f>$A$1958</f>
        <v>2</v>
      </c>
      <c r="B1978" s="81" t="s">
        <v>7</v>
      </c>
      <c r="C1978" s="206" t="s">
        <v>100</v>
      </c>
      <c r="D1978" s="401" t="s">
        <v>71</v>
      </c>
      <c r="E1978" s="401" t="s">
        <v>71</v>
      </c>
      <c r="F1978" s="207" t="s">
        <v>22</v>
      </c>
      <c r="G1978" s="208">
        <v>12</v>
      </c>
      <c r="H1978" s="209"/>
      <c r="I1978" s="961">
        <f>G1978*H1978</f>
        <v>0</v>
      </c>
    </row>
    <row r="1979" spans="1:9">
      <c r="C1979" s="156"/>
      <c r="D1979" s="352"/>
      <c r="E1979" s="352"/>
      <c r="F1979" s="353"/>
      <c r="G1979" s="354"/>
      <c r="H1979" s="69"/>
      <c r="I1979" s="960"/>
    </row>
    <row r="1980" spans="1:9" ht="26">
      <c r="A1980" s="58">
        <f>A1958</f>
        <v>2</v>
      </c>
      <c r="B1980" s="50"/>
      <c r="C1980" s="356" t="s">
        <v>101</v>
      </c>
      <c r="D1980" s="357"/>
      <c r="E1980" s="357"/>
      <c r="F1980" s="340"/>
      <c r="G1980" s="343"/>
      <c r="H1980" s="358"/>
      <c r="I1980" s="956">
        <f>SUM(I1959:I1979)</f>
        <v>0</v>
      </c>
    </row>
    <row r="1982" spans="1:9" ht="28">
      <c r="A1982" s="58">
        <v>3</v>
      </c>
      <c r="B1982" s="32"/>
      <c r="C1982" s="60" t="s">
        <v>54</v>
      </c>
      <c r="D1982" s="57"/>
      <c r="E1982" s="57"/>
      <c r="F1982" s="57"/>
      <c r="G1982" s="189"/>
      <c r="H1982" s="59"/>
      <c r="I1982" s="956"/>
    </row>
    <row r="1984" spans="1:9" ht="60">
      <c r="A1984" s="65">
        <f>$A$1982</f>
        <v>3</v>
      </c>
      <c r="B1984" s="188" t="s">
        <v>5</v>
      </c>
      <c r="C1984" s="160" t="s">
        <v>55</v>
      </c>
      <c r="D1984" s="132" t="s">
        <v>71</v>
      </c>
      <c r="E1984" s="132" t="s">
        <v>71</v>
      </c>
      <c r="F1984" s="137" t="s">
        <v>0</v>
      </c>
      <c r="G1984" s="138">
        <v>1</v>
      </c>
      <c r="H1984" s="187"/>
      <c r="I1984" s="962">
        <f>G1984*H1984</f>
        <v>0</v>
      </c>
    </row>
    <row r="1985" spans="1:9" ht="12">
      <c r="A1985" s="68"/>
      <c r="B1985" s="190"/>
      <c r="C1985" s="92"/>
      <c r="D1985" s="248"/>
      <c r="E1985" s="248"/>
      <c r="F1985" s="152"/>
      <c r="G1985" s="153"/>
      <c r="H1985" s="154"/>
      <c r="I1985" s="963"/>
    </row>
    <row r="1986" spans="1:9" ht="24">
      <c r="A1986" s="65">
        <f>$A$1982</f>
        <v>3</v>
      </c>
      <c r="B1986" s="188" t="s">
        <v>6</v>
      </c>
      <c r="C1986" s="155" t="s">
        <v>56</v>
      </c>
      <c r="D1986" s="132" t="s">
        <v>71</v>
      </c>
      <c r="E1986" s="132" t="s">
        <v>71</v>
      </c>
      <c r="F1986" s="137" t="s">
        <v>0</v>
      </c>
      <c r="G1986" s="138">
        <v>1</v>
      </c>
      <c r="H1986" s="151"/>
      <c r="I1986" s="964">
        <f>G1986*H1986</f>
        <v>0</v>
      </c>
    </row>
    <row r="1987" spans="1:9" ht="12">
      <c r="A1987" s="65"/>
      <c r="B1987" s="188"/>
      <c r="C1987" s="156"/>
      <c r="D1987" s="248"/>
      <c r="E1987" s="248"/>
      <c r="F1987" s="139"/>
      <c r="G1987" s="157"/>
      <c r="H1987" s="100"/>
      <c r="I1987" s="947"/>
    </row>
    <row r="1988" spans="1:9" ht="13">
      <c r="A1988" s="65">
        <f>$A$1982</f>
        <v>3</v>
      </c>
      <c r="B1988" s="188" t="s">
        <v>7</v>
      </c>
      <c r="C1988" s="160" t="s">
        <v>57</v>
      </c>
      <c r="D1988" s="132" t="s">
        <v>71</v>
      </c>
      <c r="E1988" s="132" t="s">
        <v>71</v>
      </c>
      <c r="F1988" s="137" t="s">
        <v>0</v>
      </c>
      <c r="G1988" s="158">
        <v>1</v>
      </c>
      <c r="H1988" s="159"/>
      <c r="I1988" s="964">
        <f>G1988*H1988</f>
        <v>0</v>
      </c>
    </row>
    <row r="1989" spans="1:9" ht="12">
      <c r="A1989" s="63"/>
      <c r="B1989" s="188"/>
      <c r="C1989" s="211"/>
      <c r="D1989" s="202"/>
      <c r="E1989" s="202"/>
      <c r="F1989" s="198"/>
      <c r="G1989" s="204"/>
      <c r="H1989" s="205"/>
      <c r="I1989" s="960"/>
    </row>
    <row r="1990" spans="1:9" ht="28">
      <c r="A1990" s="58">
        <f>A1982</f>
        <v>3</v>
      </c>
      <c r="B1990" s="67"/>
      <c r="C1990" s="32" t="s">
        <v>58</v>
      </c>
      <c r="D1990" s="57"/>
      <c r="E1990" s="57"/>
      <c r="F1990" s="57"/>
      <c r="G1990" s="189"/>
      <c r="H1990" s="212"/>
      <c r="I1990" s="965">
        <f>SUM(I1983:I1989)</f>
        <v>0</v>
      </c>
    </row>
    <row r="1992" spans="1:9" ht="14">
      <c r="A1992" s="37">
        <v>4</v>
      </c>
      <c r="B1992" s="22"/>
      <c r="C1992" s="60" t="s">
        <v>33</v>
      </c>
      <c r="D1992" s="174"/>
      <c r="E1992" s="174"/>
      <c r="F1992" s="174"/>
      <c r="G1992" s="23"/>
      <c r="H1992" s="184"/>
      <c r="I1992" s="966"/>
    </row>
    <row r="1993" spans="1:9" ht="13">
      <c r="A1993" s="239"/>
      <c r="B1993" s="240"/>
      <c r="C1993" s="241"/>
      <c r="D1993" s="242"/>
      <c r="E1993" s="242"/>
      <c r="F1993" s="242"/>
      <c r="G1993" s="243"/>
      <c r="H1993" s="244"/>
      <c r="I1993" s="967"/>
    </row>
    <row r="1994" spans="1:9" ht="13">
      <c r="A1994" s="65">
        <f>$A$1992</f>
        <v>4</v>
      </c>
      <c r="B1994" s="188" t="s">
        <v>5</v>
      </c>
      <c r="C1994" s="165" t="s">
        <v>34</v>
      </c>
      <c r="D1994" s="132" t="s">
        <v>71</v>
      </c>
      <c r="E1994" s="132" t="s">
        <v>71</v>
      </c>
      <c r="F1994" s="169" t="s">
        <v>0</v>
      </c>
      <c r="G1994" s="181">
        <v>1</v>
      </c>
      <c r="H1994" s="94"/>
      <c r="I1994" s="954">
        <f>G1994*H1994</f>
        <v>0</v>
      </c>
    </row>
    <row r="1995" spans="1:9">
      <c r="C1995" s="161"/>
      <c r="D1995" s="175"/>
      <c r="E1995" s="175"/>
      <c r="F1995" s="170"/>
      <c r="G1995" s="182"/>
      <c r="H1995" s="162"/>
      <c r="I1995" s="968"/>
    </row>
    <row r="1996" spans="1:9" ht="13">
      <c r="A1996" s="65">
        <f>$A$1992</f>
        <v>4</v>
      </c>
      <c r="B1996" s="188" t="s">
        <v>6</v>
      </c>
      <c r="C1996" s="165" t="s">
        <v>35</v>
      </c>
      <c r="D1996" s="132" t="s">
        <v>71</v>
      </c>
      <c r="E1996" s="132" t="s">
        <v>71</v>
      </c>
      <c r="F1996" s="169" t="s">
        <v>0</v>
      </c>
      <c r="G1996" s="181">
        <v>1</v>
      </c>
      <c r="H1996" s="94"/>
      <c r="I1996" s="954">
        <f>G1996*H1996</f>
        <v>0</v>
      </c>
    </row>
    <row r="1997" spans="1:9">
      <c r="C1997" s="163"/>
      <c r="D1997" s="176"/>
      <c r="E1997" s="176"/>
      <c r="F1997" s="31"/>
      <c r="G1997" s="183"/>
      <c r="H1997" s="7"/>
      <c r="I1997" s="969"/>
    </row>
    <row r="1998" spans="1:9" ht="36">
      <c r="A1998" s="65">
        <f>$A$1992</f>
        <v>4</v>
      </c>
      <c r="B1998" s="188" t="s">
        <v>7</v>
      </c>
      <c r="C1998" s="165" t="s">
        <v>103</v>
      </c>
      <c r="D1998" s="132" t="s">
        <v>71</v>
      </c>
      <c r="E1998" s="132" t="s">
        <v>71</v>
      </c>
      <c r="F1998" s="169" t="s">
        <v>0</v>
      </c>
      <c r="G1998" s="181">
        <v>1</v>
      </c>
      <c r="H1998" s="94"/>
      <c r="I1998" s="954">
        <f>G1998*H1998</f>
        <v>0</v>
      </c>
    </row>
    <row r="1999" spans="1:9">
      <c r="C1999" s="163"/>
      <c r="D1999" s="176"/>
      <c r="E1999" s="176"/>
      <c r="F1999" s="31"/>
      <c r="G1999" s="183"/>
      <c r="H1999" s="164"/>
      <c r="I1999" s="970"/>
    </row>
    <row r="2000" spans="1:9" ht="60">
      <c r="A2000" s="65">
        <f>$A$1992</f>
        <v>4</v>
      </c>
      <c r="B2000" s="188" t="s">
        <v>8</v>
      </c>
      <c r="C2000" s="166" t="s">
        <v>36</v>
      </c>
      <c r="D2000" s="177"/>
      <c r="E2000" s="177"/>
      <c r="F2000" s="31"/>
      <c r="G2000" s="183"/>
      <c r="H2000" s="164"/>
      <c r="I2000" s="970"/>
    </row>
    <row r="2001" spans="1:9" ht="12">
      <c r="C2001" s="166" t="s">
        <v>37</v>
      </c>
      <c r="D2001" s="177"/>
      <c r="E2001" s="177"/>
      <c r="F2001" s="31"/>
      <c r="G2001" s="183"/>
      <c r="H2001" s="164"/>
      <c r="I2001" s="970"/>
    </row>
    <row r="2002" spans="1:9" ht="24">
      <c r="C2002" s="167" t="s">
        <v>38</v>
      </c>
      <c r="D2002" s="178"/>
      <c r="E2002" s="178"/>
      <c r="F2002" s="31"/>
      <c r="G2002" s="183"/>
      <c r="H2002" s="164"/>
      <c r="I2002" s="970"/>
    </row>
    <row r="2003" spans="1:9" ht="24">
      <c r="C2003" s="167" t="s">
        <v>39</v>
      </c>
      <c r="D2003" s="178"/>
      <c r="E2003" s="178"/>
      <c r="F2003" s="31"/>
      <c r="G2003" s="183"/>
      <c r="H2003" s="164"/>
      <c r="I2003" s="970"/>
    </row>
    <row r="2004" spans="1:9" ht="36">
      <c r="C2004" s="167" t="s">
        <v>40</v>
      </c>
      <c r="D2004" s="178"/>
      <c r="E2004" s="178"/>
      <c r="F2004" s="31"/>
      <c r="G2004" s="183"/>
      <c r="H2004" s="164"/>
      <c r="I2004" s="970"/>
    </row>
    <row r="2005" spans="1:9" ht="24">
      <c r="C2005" s="167" t="s">
        <v>41</v>
      </c>
      <c r="D2005" s="178"/>
      <c r="E2005" s="178"/>
      <c r="F2005" s="31"/>
      <c r="G2005" s="183"/>
      <c r="H2005" s="164"/>
      <c r="I2005" s="970"/>
    </row>
    <row r="2006" spans="1:9" ht="36">
      <c r="C2006" s="167" t="s">
        <v>42</v>
      </c>
      <c r="D2006" s="178"/>
      <c r="E2006" s="178"/>
      <c r="F2006" s="31"/>
      <c r="G2006" s="183"/>
      <c r="H2006" s="164"/>
      <c r="I2006" s="970"/>
    </row>
    <row r="2007" spans="1:9" ht="24">
      <c r="C2007" s="168" t="s">
        <v>43</v>
      </c>
      <c r="D2007" s="132" t="s">
        <v>71</v>
      </c>
      <c r="E2007" s="132" t="s">
        <v>71</v>
      </c>
      <c r="F2007" s="169" t="s">
        <v>0</v>
      </c>
      <c r="G2007" s="181">
        <v>1</v>
      </c>
      <c r="H2007" s="94"/>
      <c r="I2007" s="954">
        <f>G2007*H2007</f>
        <v>0</v>
      </c>
    </row>
    <row r="2008" spans="1:9" ht="12">
      <c r="C2008" s="28"/>
      <c r="D2008" s="21"/>
      <c r="E2008" s="21"/>
      <c r="F2008" s="29"/>
      <c r="G2008" s="30"/>
      <c r="H2008" s="13"/>
      <c r="I2008" s="940"/>
    </row>
    <row r="2009" spans="1:9" ht="14">
      <c r="A2009" s="58">
        <f>A1992</f>
        <v>4</v>
      </c>
      <c r="B2009" s="67"/>
      <c r="C2009" s="32" t="s">
        <v>44</v>
      </c>
      <c r="D2009" s="57"/>
      <c r="E2009" s="57"/>
      <c r="F2009" s="57"/>
      <c r="G2009" s="189"/>
      <c r="H2009" s="212"/>
      <c r="I2009" s="965">
        <f>SUM(I1993:I2008)</f>
        <v>0</v>
      </c>
    </row>
    <row r="2011" spans="1:9" ht="45">
      <c r="A2011" s="390"/>
      <c r="B2011" s="390"/>
      <c r="C2011" s="391" t="s">
        <v>269</v>
      </c>
      <c r="D2011" s="392"/>
      <c r="E2011" s="392"/>
      <c r="F2011" s="393"/>
      <c r="G2011" s="394"/>
      <c r="H2011" s="395"/>
      <c r="I2011" s="971">
        <f>SUM(I1956,I1980,I1990,I2009)</f>
        <v>0</v>
      </c>
    </row>
    <row r="2013" spans="1:9" ht="13">
      <c r="A2013" s="231"/>
      <c r="B2013" s="232"/>
      <c r="C2013" s="233" t="s">
        <v>270</v>
      </c>
      <c r="D2013" s="245"/>
      <c r="E2013" s="245"/>
      <c r="F2013" s="234"/>
      <c r="G2013" s="235"/>
      <c r="H2013" s="236"/>
      <c r="I2013" s="933"/>
    </row>
    <row r="2015" spans="1:9" ht="14">
      <c r="A2015" s="48">
        <v>1</v>
      </c>
      <c r="B2015" s="50"/>
      <c r="C2015" s="39" t="s">
        <v>29</v>
      </c>
      <c r="D2015" s="51"/>
      <c r="E2015" s="51"/>
      <c r="F2015" s="51"/>
      <c r="G2015" s="40"/>
      <c r="H2015" s="41"/>
      <c r="I2015" s="935"/>
    </row>
    <row r="2016" spans="1:9" ht="12">
      <c r="A2016" s="282"/>
      <c r="B2016" s="283"/>
      <c r="C2016" s="284"/>
      <c r="D2016" s="222"/>
      <c r="E2016" s="222"/>
      <c r="F2016" s="223"/>
      <c r="G2016" s="224"/>
      <c r="H2016" s="225"/>
      <c r="I2016" s="976"/>
    </row>
    <row r="2017" spans="1:9" ht="24">
      <c r="A2017" s="256">
        <f>$A$2015</f>
        <v>1</v>
      </c>
      <c r="B2017" s="285" t="s">
        <v>5</v>
      </c>
      <c r="C2017" s="728" t="s">
        <v>174</v>
      </c>
      <c r="D2017" s="713"/>
      <c r="E2017" s="713"/>
      <c r="F2017" s="762"/>
      <c r="G2017" s="763"/>
      <c r="H2017" s="764"/>
      <c r="I2017" s="977"/>
    </row>
    <row r="2018" spans="1:9" ht="12">
      <c r="A2018" s="256"/>
      <c r="B2018" s="285"/>
      <c r="C2018" s="728" t="s">
        <v>65</v>
      </c>
      <c r="D2018" s="713"/>
      <c r="E2018" s="713"/>
      <c r="F2018" s="762"/>
      <c r="G2018" s="763"/>
      <c r="H2018" s="764"/>
      <c r="I2018" s="977"/>
    </row>
    <row r="2019" spans="1:9" ht="12">
      <c r="A2019" s="249"/>
      <c r="B2019" s="288"/>
      <c r="C2019" s="723" t="s">
        <v>271</v>
      </c>
      <c r="D2019" s="765"/>
      <c r="E2019" s="765"/>
      <c r="F2019" s="762"/>
      <c r="G2019" s="763"/>
      <c r="H2019" s="764"/>
      <c r="I2019" s="977"/>
    </row>
    <row r="2020" spans="1:9" ht="12">
      <c r="A2020" s="249"/>
      <c r="B2020" s="288"/>
      <c r="C2020" s="723" t="s">
        <v>260</v>
      </c>
      <c r="D2020" s="765"/>
      <c r="E2020" s="765"/>
      <c r="F2020" s="762"/>
      <c r="G2020" s="763"/>
      <c r="H2020" s="764"/>
      <c r="I2020" s="977"/>
    </row>
    <row r="2021" spans="1:9" ht="12">
      <c r="A2021" s="249"/>
      <c r="B2021" s="288"/>
      <c r="C2021" s="723" t="s">
        <v>272</v>
      </c>
      <c r="D2021" s="765"/>
      <c r="E2021" s="765"/>
      <c r="F2021" s="762"/>
      <c r="G2021" s="763"/>
      <c r="H2021" s="764"/>
      <c r="I2021" s="977"/>
    </row>
    <row r="2022" spans="1:9" ht="12">
      <c r="A2022" s="249"/>
      <c r="B2022" s="288"/>
      <c r="C2022" s="723" t="s">
        <v>261</v>
      </c>
      <c r="D2022" s="765"/>
      <c r="E2022" s="765"/>
      <c r="F2022" s="762"/>
      <c r="G2022" s="763"/>
      <c r="H2022" s="764"/>
      <c r="I2022" s="977"/>
    </row>
    <row r="2023" spans="1:9" ht="12">
      <c r="A2023" s="249"/>
      <c r="B2023" s="288"/>
      <c r="C2023" s="723" t="s">
        <v>125</v>
      </c>
      <c r="D2023" s="765"/>
      <c r="E2023" s="765"/>
      <c r="F2023" s="762"/>
      <c r="G2023" s="763"/>
      <c r="H2023" s="764"/>
      <c r="I2023" s="977"/>
    </row>
    <row r="2024" spans="1:9" ht="48">
      <c r="A2024" s="249"/>
      <c r="B2024" s="288"/>
      <c r="C2024" s="724" t="s">
        <v>80</v>
      </c>
      <c r="D2024" s="725"/>
      <c r="E2024" s="725"/>
      <c r="F2024" s="762"/>
      <c r="G2024" s="763"/>
      <c r="H2024" s="764"/>
      <c r="I2024" s="977"/>
    </row>
    <row r="2025" spans="1:9" ht="24">
      <c r="A2025" s="249"/>
      <c r="B2025" s="288"/>
      <c r="C2025" s="724" t="s">
        <v>81</v>
      </c>
      <c r="D2025" s="725"/>
      <c r="E2025" s="725"/>
      <c r="F2025" s="762"/>
      <c r="G2025" s="763"/>
      <c r="H2025" s="764"/>
      <c r="I2025" s="977"/>
    </row>
    <row r="2026" spans="1:9" ht="12">
      <c r="A2026" s="249"/>
      <c r="B2026" s="288"/>
      <c r="C2026" s="726" t="s">
        <v>69</v>
      </c>
      <c r="D2026" s="727"/>
      <c r="E2026" s="727"/>
      <c r="F2026" s="762"/>
      <c r="G2026" s="763"/>
      <c r="H2026" s="764"/>
      <c r="I2026" s="977"/>
    </row>
    <row r="2027" spans="1:9" ht="72">
      <c r="A2027" s="249"/>
      <c r="B2027" s="288"/>
      <c r="C2027" s="728" t="s">
        <v>52</v>
      </c>
      <c r="D2027" s="713"/>
      <c r="E2027" s="713"/>
      <c r="F2027" s="762"/>
      <c r="G2027" s="763"/>
      <c r="H2027" s="764"/>
      <c r="I2027" s="977"/>
    </row>
    <row r="2028" spans="1:9" ht="60">
      <c r="A2028" s="249"/>
      <c r="B2028" s="288"/>
      <c r="C2028" s="728" t="s">
        <v>126</v>
      </c>
      <c r="D2028" s="713"/>
      <c r="E2028" s="713"/>
      <c r="F2028" s="762"/>
      <c r="G2028" s="763"/>
      <c r="H2028" s="764"/>
      <c r="I2028" s="977"/>
    </row>
    <row r="2029" spans="1:9" ht="36">
      <c r="A2029" s="249"/>
      <c r="B2029" s="288"/>
      <c r="C2029" s="729" t="s">
        <v>332</v>
      </c>
      <c r="D2029" s="730"/>
      <c r="E2029" s="730"/>
      <c r="F2029" s="731" t="s">
        <v>0</v>
      </c>
      <c r="G2029" s="732">
        <v>1</v>
      </c>
      <c r="H2029" s="733"/>
      <c r="I2029" s="943">
        <f>G2029*H2029</f>
        <v>0</v>
      </c>
    </row>
    <row r="2030" spans="1:9" ht="12">
      <c r="A2030" s="249"/>
      <c r="B2030" s="288"/>
      <c r="C2030" s="120"/>
      <c r="D2030" s="125"/>
      <c r="E2030" s="125"/>
      <c r="F2030" s="286"/>
      <c r="G2030" s="292"/>
      <c r="H2030" s="293"/>
      <c r="I2030" s="978"/>
    </row>
    <row r="2031" spans="1:9" ht="372">
      <c r="A2031" s="256">
        <f>$A$2015</f>
        <v>1</v>
      </c>
      <c r="B2031" s="288" t="s">
        <v>6</v>
      </c>
      <c r="C2031" s="734" t="s">
        <v>928</v>
      </c>
      <c r="D2031" s="766"/>
      <c r="E2031" s="766"/>
      <c r="F2031" s="736"/>
      <c r="G2031" s="737"/>
      <c r="H2031" s="738"/>
      <c r="I2031" s="945"/>
    </row>
    <row r="2032" spans="1:9" ht="108">
      <c r="A2032" s="256"/>
      <c r="B2032" s="288"/>
      <c r="C2032" s="739" t="s">
        <v>929</v>
      </c>
      <c r="D2032" s="740"/>
      <c r="E2032" s="740"/>
      <c r="F2032" s="741" t="s">
        <v>0</v>
      </c>
      <c r="G2032" s="742">
        <v>4</v>
      </c>
      <c r="H2032" s="743"/>
      <c r="I2032" s="946">
        <f>G2032*H2032</f>
        <v>0</v>
      </c>
    </row>
    <row r="2033" spans="1:9" ht="12">
      <c r="A2033" s="256"/>
      <c r="B2033" s="288"/>
      <c r="C2033" s="99"/>
      <c r="D2033" s="130"/>
      <c r="E2033" s="130"/>
      <c r="F2033" s="146"/>
      <c r="G2033" s="104"/>
      <c r="H2033" s="101"/>
      <c r="I2033" s="947"/>
    </row>
    <row r="2034" spans="1:9" ht="33.75" customHeight="1">
      <c r="A2034" s="256">
        <f>$A$2015</f>
        <v>1</v>
      </c>
      <c r="B2034" s="288" t="s">
        <v>7</v>
      </c>
      <c r="C2034" s="102" t="s">
        <v>75</v>
      </c>
      <c r="D2034" s="132" t="s">
        <v>71</v>
      </c>
      <c r="E2034" s="132" t="s">
        <v>71</v>
      </c>
      <c r="F2034" s="108" t="s">
        <v>0</v>
      </c>
      <c r="G2034" s="109">
        <v>4</v>
      </c>
      <c r="H2034" s="110"/>
      <c r="I2034" s="948">
        <f>G2034*H2034</f>
        <v>0</v>
      </c>
    </row>
    <row r="2035" spans="1:9" ht="12">
      <c r="A2035" s="256"/>
      <c r="B2035" s="288"/>
      <c r="C2035" s="296"/>
      <c r="D2035" s="297"/>
      <c r="E2035" s="297"/>
      <c r="F2035" s="104"/>
      <c r="G2035" s="104"/>
      <c r="H2035" s="101"/>
      <c r="I2035" s="947"/>
    </row>
    <row r="2036" spans="1:9" ht="361">
      <c r="A2036" s="256">
        <f>$A$2015</f>
        <v>1</v>
      </c>
      <c r="B2036" s="288" t="s">
        <v>8</v>
      </c>
      <c r="C2036" s="767" t="s">
        <v>337</v>
      </c>
      <c r="D2036" s="793"/>
      <c r="E2036" s="793"/>
      <c r="F2036" s="794"/>
      <c r="G2036" s="795"/>
      <c r="H2036" s="796"/>
      <c r="I2036" s="979"/>
    </row>
    <row r="2037" spans="1:9" ht="96">
      <c r="A2037" s="256"/>
      <c r="B2037" s="288"/>
      <c r="C2037" s="739" t="s">
        <v>338</v>
      </c>
      <c r="D2037" s="740"/>
      <c r="E2037" s="740"/>
      <c r="F2037" s="776" t="s">
        <v>0</v>
      </c>
      <c r="G2037" s="777">
        <v>1</v>
      </c>
      <c r="H2037" s="778"/>
      <c r="I2037" s="951">
        <f>G2037*H2037</f>
        <v>0</v>
      </c>
    </row>
    <row r="2038" spans="1:9" ht="12">
      <c r="A2038" s="256"/>
      <c r="B2038" s="288"/>
      <c r="C2038" s="296"/>
      <c r="D2038" s="297"/>
      <c r="E2038" s="297"/>
      <c r="F2038" s="104"/>
      <c r="G2038" s="104"/>
      <c r="H2038" s="101"/>
      <c r="I2038" s="947"/>
    </row>
    <row r="2039" spans="1:9" ht="45" customHeight="1">
      <c r="A2039" s="256">
        <f>$A$2015</f>
        <v>1</v>
      </c>
      <c r="B2039" s="288" t="s">
        <v>9</v>
      </c>
      <c r="C2039" s="121" t="s">
        <v>76</v>
      </c>
      <c r="D2039" s="133" t="s">
        <v>71</v>
      </c>
      <c r="E2039" s="133" t="s">
        <v>71</v>
      </c>
      <c r="F2039" s="122" t="s">
        <v>0</v>
      </c>
      <c r="G2039" s="123">
        <v>4</v>
      </c>
      <c r="H2039" s="124"/>
      <c r="I2039" s="952">
        <f>G2039*H2039</f>
        <v>0</v>
      </c>
    </row>
    <row r="2040" spans="1:9" ht="12">
      <c r="A2040" s="256"/>
      <c r="B2040" s="288"/>
      <c r="C2040" s="296"/>
      <c r="D2040" s="297"/>
      <c r="E2040" s="297"/>
      <c r="F2040" s="104"/>
      <c r="G2040" s="104"/>
      <c r="H2040" s="101"/>
      <c r="I2040" s="947"/>
    </row>
    <row r="2041" spans="1:9" ht="34.5" customHeight="1">
      <c r="A2041" s="256">
        <f>$A$2015</f>
        <v>1</v>
      </c>
      <c r="B2041" s="288" t="s">
        <v>10</v>
      </c>
      <c r="C2041" s="779" t="s">
        <v>77</v>
      </c>
      <c r="D2041" s="780"/>
      <c r="E2041" s="780"/>
      <c r="F2041" s="781" t="s">
        <v>0</v>
      </c>
      <c r="G2041" s="782">
        <v>4</v>
      </c>
      <c r="H2041" s="783"/>
      <c r="I2041" s="953">
        <f>G2041*H2041</f>
        <v>0</v>
      </c>
    </row>
    <row r="2042" spans="1:9" ht="12">
      <c r="A2042" s="256"/>
      <c r="B2042" s="288"/>
      <c r="C2042" s="99"/>
      <c r="D2042" s="130"/>
      <c r="E2042" s="130"/>
      <c r="F2042" s="146"/>
      <c r="G2042" s="104"/>
      <c r="H2042" s="101"/>
      <c r="I2042" s="947"/>
    </row>
    <row r="2043" spans="1:9" ht="57.75" customHeight="1">
      <c r="A2043" s="256">
        <f>$A$2015</f>
        <v>1</v>
      </c>
      <c r="B2043" s="288" t="s">
        <v>20</v>
      </c>
      <c r="C2043" s="121" t="s">
        <v>78</v>
      </c>
      <c r="D2043" s="133" t="s">
        <v>71</v>
      </c>
      <c r="E2043" s="133" t="s">
        <v>71</v>
      </c>
      <c r="F2043" s="122" t="s">
        <v>0</v>
      </c>
      <c r="G2043" s="123">
        <v>1</v>
      </c>
      <c r="H2043" s="124"/>
      <c r="I2043" s="952">
        <f>G2043*H2043</f>
        <v>0</v>
      </c>
    </row>
    <row r="2044" spans="1:9" ht="12">
      <c r="A2044" s="249"/>
      <c r="B2044" s="288"/>
      <c r="C2044" s="120"/>
      <c r="D2044" s="125"/>
      <c r="E2044" s="125"/>
      <c r="F2044" s="286"/>
      <c r="G2044" s="292"/>
      <c r="H2044" s="293"/>
      <c r="I2044" s="978"/>
    </row>
    <row r="2045" spans="1:9" ht="56.25" customHeight="1">
      <c r="A2045" s="256">
        <f>$A$2015</f>
        <v>1</v>
      </c>
      <c r="B2045" s="285" t="s">
        <v>21</v>
      </c>
      <c r="C2045" s="121" t="s">
        <v>82</v>
      </c>
      <c r="D2045" s="133" t="s">
        <v>71</v>
      </c>
      <c r="E2045" s="133" t="s">
        <v>71</v>
      </c>
      <c r="F2045" s="143" t="s">
        <v>22</v>
      </c>
      <c r="G2045" s="114">
        <v>180</v>
      </c>
      <c r="H2045" s="229"/>
      <c r="I2045" s="939">
        <f>G2045*H2045</f>
        <v>0</v>
      </c>
    </row>
    <row r="2046" spans="1:9" ht="12">
      <c r="A2046" s="256"/>
      <c r="B2046" s="285"/>
      <c r="C2046" s="112"/>
      <c r="D2046" s="130"/>
      <c r="E2046" s="130"/>
      <c r="F2046" s="146"/>
      <c r="G2046" s="292"/>
      <c r="H2046" s="293"/>
      <c r="I2046" s="978"/>
    </row>
    <row r="2047" spans="1:9" ht="12">
      <c r="A2047" s="256">
        <f>$A$2015</f>
        <v>1</v>
      </c>
      <c r="B2047" s="285" t="s">
        <v>18</v>
      </c>
      <c r="C2047" s="302" t="s">
        <v>25</v>
      </c>
      <c r="D2047" s="133" t="s">
        <v>71</v>
      </c>
      <c r="E2047" s="133" t="s">
        <v>71</v>
      </c>
      <c r="F2047" s="143" t="s">
        <v>22</v>
      </c>
      <c r="G2047" s="114">
        <f>SUM(G2045:G2045)</f>
        <v>180</v>
      </c>
      <c r="H2047" s="229"/>
      <c r="I2047" s="939">
        <f>G2047*H2047</f>
        <v>0</v>
      </c>
    </row>
    <row r="2048" spans="1:9" ht="12">
      <c r="A2048" s="256"/>
      <c r="B2048" s="285"/>
      <c r="C2048" s="99"/>
      <c r="D2048" s="130"/>
      <c r="E2048" s="130"/>
      <c r="F2048" s="146"/>
      <c r="G2048" s="303"/>
      <c r="H2048" s="294"/>
      <c r="I2048" s="978"/>
    </row>
    <row r="2049" spans="1:9" ht="45.75" customHeight="1">
      <c r="A2049" s="256">
        <f>$A$2015</f>
        <v>1</v>
      </c>
      <c r="B2049" s="285" t="s">
        <v>23</v>
      </c>
      <c r="C2049" s="112" t="s">
        <v>179</v>
      </c>
      <c r="D2049" s="130"/>
      <c r="E2049" s="130"/>
      <c r="F2049" s="146"/>
      <c r="G2049" s="100"/>
      <c r="H2049" s="304"/>
      <c r="I2049" s="980"/>
    </row>
    <row r="2050" spans="1:9" ht="12">
      <c r="A2050" s="256"/>
      <c r="B2050" s="285"/>
      <c r="C2050" s="112" t="s">
        <v>26</v>
      </c>
      <c r="D2050" s="130"/>
      <c r="E2050" s="130"/>
      <c r="F2050" s="146"/>
      <c r="G2050" s="100"/>
      <c r="H2050" s="304"/>
      <c r="I2050" s="980"/>
    </row>
    <row r="2051" spans="1:9" ht="24">
      <c r="A2051" s="256"/>
      <c r="B2051" s="285"/>
      <c r="C2051" s="112" t="s">
        <v>49</v>
      </c>
      <c r="D2051" s="130"/>
      <c r="E2051" s="130"/>
      <c r="F2051" s="146"/>
      <c r="G2051" s="100"/>
      <c r="H2051" s="304"/>
      <c r="I2051" s="980"/>
    </row>
    <row r="2052" spans="1:9" ht="12">
      <c r="A2052" s="256"/>
      <c r="B2052" s="285"/>
      <c r="C2052" s="112" t="s">
        <v>27</v>
      </c>
      <c r="D2052" s="130"/>
      <c r="E2052" s="130"/>
      <c r="F2052" s="146"/>
      <c r="G2052" s="100"/>
      <c r="H2052" s="304"/>
      <c r="I2052" s="980"/>
    </row>
    <row r="2053" spans="1:9" ht="24">
      <c r="A2053" s="256"/>
      <c r="B2053" s="285"/>
      <c r="C2053" s="112" t="s">
        <v>48</v>
      </c>
      <c r="D2053" s="130"/>
      <c r="E2053" s="130"/>
      <c r="F2053" s="146"/>
      <c r="G2053" s="100"/>
      <c r="H2053" s="304"/>
      <c r="I2053" s="980"/>
    </row>
    <row r="2054" spans="1:9" ht="24">
      <c r="A2054" s="256"/>
      <c r="B2054" s="285"/>
      <c r="C2054" s="112" t="s">
        <v>28</v>
      </c>
      <c r="D2054" s="130"/>
      <c r="E2054" s="130"/>
      <c r="F2054" s="146"/>
      <c r="G2054" s="100"/>
      <c r="H2054" s="304"/>
      <c r="I2054" s="980"/>
    </row>
    <row r="2055" spans="1:9" ht="24">
      <c r="A2055" s="256"/>
      <c r="B2055" s="285"/>
      <c r="C2055" s="112" t="s">
        <v>79</v>
      </c>
      <c r="D2055" s="130"/>
      <c r="E2055" s="130"/>
      <c r="F2055" s="146"/>
      <c r="G2055" s="100"/>
      <c r="H2055" s="304"/>
      <c r="I2055" s="980"/>
    </row>
    <row r="2056" spans="1:9" ht="12" customHeight="1">
      <c r="A2056" s="256"/>
      <c r="B2056" s="285"/>
      <c r="C2056" s="112" t="s">
        <v>53</v>
      </c>
      <c r="D2056" s="130"/>
      <c r="E2056" s="130"/>
      <c r="F2056" s="146"/>
      <c r="G2056" s="100"/>
      <c r="H2056" s="304"/>
      <c r="I2056" s="980"/>
    </row>
    <row r="2057" spans="1:9" ht="24">
      <c r="A2057" s="256"/>
      <c r="B2057" s="285"/>
      <c r="C2057" s="295" t="s">
        <v>334</v>
      </c>
      <c r="D2057" s="133" t="s">
        <v>71</v>
      </c>
      <c r="E2057" s="133" t="s">
        <v>71</v>
      </c>
      <c r="F2057" s="143" t="s">
        <v>0</v>
      </c>
      <c r="G2057" s="228">
        <v>1</v>
      </c>
      <c r="H2057" s="229"/>
      <c r="I2057" s="939">
        <f>G2057*H2057</f>
        <v>0</v>
      </c>
    </row>
    <row r="2058" spans="1:9" ht="12">
      <c r="A2058" s="305"/>
      <c r="B2058" s="306"/>
      <c r="C2058" s="99"/>
      <c r="D2058" s="130"/>
      <c r="E2058" s="130"/>
      <c r="F2058" s="146"/>
      <c r="G2058" s="100"/>
      <c r="H2058" s="304"/>
      <c r="I2058" s="980"/>
    </row>
    <row r="2059" spans="1:9" ht="78.75" customHeight="1">
      <c r="A2059" s="256">
        <f>$A$2015</f>
        <v>1</v>
      </c>
      <c r="B2059" s="285" t="s">
        <v>24</v>
      </c>
      <c r="C2059" s="112" t="s">
        <v>180</v>
      </c>
      <c r="D2059" s="130"/>
      <c r="E2059" s="130"/>
      <c r="F2059" s="146"/>
      <c r="G2059" s="100"/>
      <c r="H2059" s="304"/>
      <c r="I2059" s="980"/>
    </row>
    <row r="2060" spans="1:9" ht="12">
      <c r="A2060" s="305"/>
      <c r="B2060" s="306"/>
      <c r="C2060" s="99" t="s">
        <v>26</v>
      </c>
      <c r="D2060" s="130"/>
      <c r="E2060" s="130"/>
      <c r="F2060" s="146"/>
      <c r="G2060" s="100"/>
      <c r="H2060" s="304"/>
      <c r="I2060" s="980"/>
    </row>
    <row r="2061" spans="1:9" ht="24">
      <c r="A2061" s="307"/>
      <c r="B2061" s="308"/>
      <c r="C2061" s="99" t="s">
        <v>49</v>
      </c>
      <c r="D2061" s="130"/>
      <c r="E2061" s="130"/>
      <c r="F2061" s="146"/>
      <c r="G2061" s="100"/>
      <c r="H2061" s="304"/>
      <c r="I2061" s="980"/>
    </row>
    <row r="2062" spans="1:9" ht="12">
      <c r="A2062" s="307"/>
      <c r="B2062" s="308"/>
      <c r="C2062" s="99" t="s">
        <v>27</v>
      </c>
      <c r="D2062" s="130"/>
      <c r="E2062" s="130"/>
      <c r="F2062" s="146"/>
      <c r="G2062" s="100"/>
      <c r="H2062" s="304"/>
      <c r="I2062" s="980"/>
    </row>
    <row r="2063" spans="1:9" ht="24">
      <c r="A2063" s="307"/>
      <c r="B2063" s="308"/>
      <c r="C2063" s="99" t="s">
        <v>48</v>
      </c>
      <c r="D2063" s="130"/>
      <c r="E2063" s="130"/>
      <c r="F2063" s="146"/>
      <c r="G2063" s="100"/>
      <c r="H2063" s="304"/>
      <c r="I2063" s="980"/>
    </row>
    <row r="2064" spans="1:9" ht="24">
      <c r="A2064" s="305"/>
      <c r="B2064" s="306"/>
      <c r="C2064" s="99" t="s">
        <v>28</v>
      </c>
      <c r="D2064" s="130"/>
      <c r="E2064" s="130"/>
      <c r="F2064" s="146"/>
      <c r="G2064" s="100"/>
      <c r="H2064" s="304"/>
      <c r="I2064" s="980"/>
    </row>
    <row r="2065" spans="1:9" ht="24">
      <c r="A2065" s="305"/>
      <c r="B2065" s="306"/>
      <c r="C2065" s="99" t="s">
        <v>79</v>
      </c>
      <c r="D2065" s="130"/>
      <c r="E2065" s="130"/>
      <c r="F2065" s="146"/>
      <c r="G2065" s="100"/>
      <c r="H2065" s="304"/>
      <c r="I2065" s="980"/>
    </row>
    <row r="2066" spans="1:9" ht="11.25" customHeight="1">
      <c r="A2066" s="305"/>
      <c r="B2066" s="306"/>
      <c r="C2066" s="112" t="s">
        <v>53</v>
      </c>
      <c r="D2066" s="130"/>
      <c r="E2066" s="130"/>
      <c r="F2066" s="146"/>
      <c r="G2066" s="100"/>
      <c r="H2066" s="304"/>
      <c r="I2066" s="980"/>
    </row>
    <row r="2067" spans="1:9" ht="48">
      <c r="A2067" s="305"/>
      <c r="B2067" s="306"/>
      <c r="C2067" s="112" t="s">
        <v>45</v>
      </c>
      <c r="D2067" s="130"/>
      <c r="E2067" s="130"/>
      <c r="F2067" s="146"/>
      <c r="G2067" s="100"/>
      <c r="H2067" s="304"/>
      <c r="I2067" s="980"/>
    </row>
    <row r="2068" spans="1:9" ht="24">
      <c r="A2068" s="305"/>
      <c r="B2068" s="306"/>
      <c r="C2068" s="302" t="s">
        <v>334</v>
      </c>
      <c r="D2068" s="133" t="s">
        <v>71</v>
      </c>
      <c r="E2068" s="133" t="s">
        <v>71</v>
      </c>
      <c r="F2068" s="143" t="s">
        <v>0</v>
      </c>
      <c r="G2068" s="228">
        <v>1</v>
      </c>
      <c r="H2068" s="229"/>
      <c r="I2068" s="939">
        <f>G2068*H2068</f>
        <v>0</v>
      </c>
    </row>
    <row r="2069" spans="1:9" ht="12">
      <c r="A2069" s="305"/>
      <c r="B2069" s="306"/>
      <c r="C2069" s="99"/>
      <c r="D2069" s="130"/>
      <c r="E2069" s="130"/>
      <c r="F2069" s="146"/>
      <c r="G2069" s="303"/>
      <c r="H2069" s="304"/>
      <c r="I2069" s="980"/>
    </row>
    <row r="2070" spans="1:9" ht="28">
      <c r="A2070" s="48">
        <f>A2015</f>
        <v>1</v>
      </c>
      <c r="B2070" s="270"/>
      <c r="C2070" s="50" t="s">
        <v>30</v>
      </c>
      <c r="D2070" s="51"/>
      <c r="E2070" s="51"/>
      <c r="F2070" s="51"/>
      <c r="G2070" s="40"/>
      <c r="H2070" s="52"/>
      <c r="I2070" s="935">
        <f>SUM(I2016:I2069)</f>
        <v>0</v>
      </c>
    </row>
    <row r="2072" spans="1:9" ht="13">
      <c r="A2072" s="48">
        <v>2</v>
      </c>
      <c r="B2072" s="50"/>
      <c r="C2072" s="341" t="s">
        <v>83</v>
      </c>
      <c r="D2072" s="51"/>
      <c r="E2072" s="51"/>
      <c r="F2072" s="51"/>
      <c r="G2072" s="40"/>
      <c r="H2072" s="41"/>
      <c r="I2072" s="935"/>
    </row>
    <row r="2074" spans="1:9" ht="34.5" customHeight="1">
      <c r="A2074" s="65">
        <f>$A$2072</f>
        <v>2</v>
      </c>
      <c r="B2074" s="81" t="s">
        <v>5</v>
      </c>
      <c r="C2074" s="196" t="s">
        <v>84</v>
      </c>
      <c r="D2074" s="197"/>
      <c r="E2074" s="197"/>
      <c r="F2074" s="198"/>
      <c r="G2074" s="139"/>
      <c r="H2074" s="199"/>
      <c r="I2074" s="959"/>
    </row>
    <row r="2075" spans="1:9" ht="12">
      <c r="A2075" s="65"/>
      <c r="B2075" s="81"/>
      <c r="C2075" s="196" t="s">
        <v>85</v>
      </c>
      <c r="D2075" s="197"/>
      <c r="E2075" s="197"/>
      <c r="F2075" s="198"/>
      <c r="G2075" s="139"/>
      <c r="H2075" s="199"/>
      <c r="I2075" s="959"/>
    </row>
    <row r="2076" spans="1:9" ht="12">
      <c r="A2076" s="65"/>
      <c r="B2076" s="81"/>
      <c r="C2076" s="200" t="s">
        <v>86</v>
      </c>
      <c r="D2076" s="201"/>
      <c r="E2076" s="201"/>
      <c r="F2076" s="198"/>
      <c r="G2076" s="139"/>
      <c r="H2076" s="199"/>
      <c r="I2076" s="959"/>
    </row>
    <row r="2077" spans="1:9" ht="12">
      <c r="A2077" s="65"/>
      <c r="B2077" s="81"/>
      <c r="C2077" s="200" t="s">
        <v>87</v>
      </c>
      <c r="D2077" s="128"/>
      <c r="E2077" s="128"/>
      <c r="F2077" s="198"/>
      <c r="G2077" s="139"/>
      <c r="H2077" s="199"/>
      <c r="I2077" s="959"/>
    </row>
    <row r="2078" spans="1:9" ht="12">
      <c r="A2078" s="65"/>
      <c r="B2078" s="81"/>
      <c r="C2078" s="200" t="s">
        <v>88</v>
      </c>
      <c r="D2078" s="128"/>
      <c r="E2078" s="128"/>
      <c r="F2078" s="198"/>
      <c r="G2078" s="139"/>
      <c r="H2078" s="199"/>
      <c r="I2078" s="959"/>
    </row>
    <row r="2079" spans="1:9" ht="24">
      <c r="A2079" s="65"/>
      <c r="B2079" s="81"/>
      <c r="C2079" s="200" t="s">
        <v>89</v>
      </c>
      <c r="D2079" s="202"/>
      <c r="E2079" s="202"/>
      <c r="F2079" s="198"/>
      <c r="G2079" s="139"/>
      <c r="H2079" s="199"/>
      <c r="I2079" s="959"/>
    </row>
    <row r="2080" spans="1:9" ht="36">
      <c r="A2080" s="65"/>
      <c r="B2080" s="81"/>
      <c r="C2080" s="203" t="s">
        <v>90</v>
      </c>
      <c r="D2080" s="202"/>
      <c r="E2080" s="202"/>
      <c r="F2080" s="198"/>
      <c r="G2080" s="139"/>
      <c r="H2080" s="199"/>
      <c r="I2080" s="959"/>
    </row>
    <row r="2081" spans="1:9" ht="24">
      <c r="A2081" s="65"/>
      <c r="B2081" s="81"/>
      <c r="C2081" s="200" t="s">
        <v>91</v>
      </c>
      <c r="D2081" s="202"/>
      <c r="E2081" s="202"/>
      <c r="F2081" s="198"/>
      <c r="G2081" s="204"/>
      <c r="H2081" s="205"/>
      <c r="I2081" s="960"/>
    </row>
    <row r="2082" spans="1:9" ht="23.25" customHeight="1">
      <c r="A2082" s="65"/>
      <c r="B2082" s="81"/>
      <c r="C2082" s="203" t="s">
        <v>92</v>
      </c>
      <c r="D2082" s="202"/>
      <c r="E2082" s="202"/>
      <c r="F2082" s="198"/>
      <c r="G2082" s="204"/>
      <c r="H2082" s="205"/>
      <c r="I2082" s="960"/>
    </row>
    <row r="2083" spans="1:9" ht="12">
      <c r="A2083" s="65"/>
      <c r="B2083" s="81"/>
      <c r="C2083" s="203" t="s">
        <v>93</v>
      </c>
      <c r="D2083" s="202"/>
      <c r="E2083" s="202"/>
      <c r="F2083" s="198"/>
      <c r="G2083" s="204"/>
      <c r="H2083" s="205"/>
      <c r="I2083" s="960"/>
    </row>
    <row r="2084" spans="1:9" ht="12">
      <c r="A2084" s="65"/>
      <c r="B2084" s="81"/>
      <c r="C2084" s="200" t="s">
        <v>94</v>
      </c>
      <c r="D2084" s="202"/>
      <c r="E2084" s="202"/>
      <c r="F2084" s="198"/>
      <c r="G2084" s="204"/>
      <c r="H2084" s="205"/>
      <c r="I2084" s="960"/>
    </row>
    <row r="2085" spans="1:9" ht="12">
      <c r="A2085" s="65"/>
      <c r="B2085" s="81"/>
      <c r="C2085" s="200" t="s">
        <v>95</v>
      </c>
      <c r="D2085" s="202"/>
      <c r="E2085" s="202"/>
      <c r="F2085" s="198"/>
      <c r="G2085" s="204"/>
      <c r="H2085" s="205"/>
      <c r="I2085" s="960"/>
    </row>
    <row r="2086" spans="1:9" ht="24">
      <c r="A2086" s="65"/>
      <c r="B2086" s="81"/>
      <c r="C2086" s="200" t="s">
        <v>96</v>
      </c>
      <c r="D2086" s="202"/>
      <c r="E2086" s="202"/>
      <c r="F2086" s="198"/>
      <c r="G2086" s="204"/>
      <c r="H2086" s="205"/>
      <c r="I2086" s="960"/>
    </row>
    <row r="2087" spans="1:9" ht="24">
      <c r="A2087" s="65"/>
      <c r="B2087" s="81"/>
      <c r="C2087" s="196" t="s">
        <v>97</v>
      </c>
      <c r="D2087" s="202"/>
      <c r="E2087" s="202"/>
      <c r="F2087" s="198"/>
      <c r="G2087" s="204"/>
      <c r="H2087" s="205"/>
      <c r="I2087" s="960"/>
    </row>
    <row r="2088" spans="1:9" ht="12">
      <c r="A2088" s="65"/>
      <c r="B2088" s="81"/>
      <c r="C2088" s="206" t="s">
        <v>98</v>
      </c>
      <c r="D2088" s="401" t="s">
        <v>71</v>
      </c>
      <c r="E2088" s="401" t="s">
        <v>71</v>
      </c>
      <c r="F2088" s="207" t="s">
        <v>22</v>
      </c>
      <c r="G2088" s="208">
        <v>15</v>
      </c>
      <c r="H2088" s="209"/>
      <c r="I2088" s="961">
        <f>G2088*H2088</f>
        <v>0</v>
      </c>
    </row>
    <row r="2089" spans="1:9" ht="12">
      <c r="A2089" s="65"/>
      <c r="B2089" s="81"/>
      <c r="C2089" s="196"/>
      <c r="D2089" s="202"/>
      <c r="E2089" s="202"/>
      <c r="F2089" s="198"/>
      <c r="G2089" s="204"/>
      <c r="H2089" s="205"/>
      <c r="I2089" s="960"/>
    </row>
    <row r="2090" spans="1:9" ht="48">
      <c r="A2090" s="65">
        <f>$A$2072</f>
        <v>2</v>
      </c>
      <c r="B2090" s="81" t="s">
        <v>6</v>
      </c>
      <c r="C2090" s="206" t="s">
        <v>99</v>
      </c>
      <c r="D2090" s="401" t="s">
        <v>71</v>
      </c>
      <c r="E2090" s="401" t="s">
        <v>71</v>
      </c>
      <c r="F2090" s="207" t="s">
        <v>22</v>
      </c>
      <c r="G2090" s="208">
        <v>30</v>
      </c>
      <c r="H2090" s="209"/>
      <c r="I2090" s="961">
        <f>G2090*H2090</f>
        <v>0</v>
      </c>
    </row>
    <row r="2091" spans="1:9" ht="12">
      <c r="A2091" s="65"/>
      <c r="B2091" s="81"/>
      <c r="C2091" s="196"/>
      <c r="D2091" s="202"/>
      <c r="E2091" s="202"/>
      <c r="F2091" s="198"/>
      <c r="G2091" s="204"/>
      <c r="H2091" s="205"/>
      <c r="I2091" s="960"/>
    </row>
    <row r="2092" spans="1:9" ht="24">
      <c r="A2092" s="65">
        <f>$A$2072</f>
        <v>2</v>
      </c>
      <c r="B2092" s="81" t="s">
        <v>7</v>
      </c>
      <c r="C2092" s="206" t="s">
        <v>100</v>
      </c>
      <c r="D2092" s="401" t="s">
        <v>71</v>
      </c>
      <c r="E2092" s="401" t="s">
        <v>71</v>
      </c>
      <c r="F2092" s="207" t="s">
        <v>22</v>
      </c>
      <c r="G2092" s="208">
        <v>15</v>
      </c>
      <c r="H2092" s="209"/>
      <c r="I2092" s="961">
        <f>G2092*H2092</f>
        <v>0</v>
      </c>
    </row>
    <row r="2093" spans="1:9">
      <c r="C2093" s="156"/>
      <c r="D2093" s="352"/>
      <c r="E2093" s="352"/>
      <c r="F2093" s="353"/>
      <c r="G2093" s="354"/>
      <c r="H2093" s="69"/>
      <c r="I2093" s="960"/>
    </row>
    <row r="2094" spans="1:9" ht="26">
      <c r="A2094" s="58">
        <f>A2072</f>
        <v>2</v>
      </c>
      <c r="B2094" s="50"/>
      <c r="C2094" s="356" t="s">
        <v>101</v>
      </c>
      <c r="D2094" s="357"/>
      <c r="E2094" s="357"/>
      <c r="F2094" s="340"/>
      <c r="G2094" s="343"/>
      <c r="H2094" s="358"/>
      <c r="I2094" s="956">
        <f>SUM(I2073:I2093)</f>
        <v>0</v>
      </c>
    </row>
    <row r="2096" spans="1:9" ht="28">
      <c r="A2096" s="58">
        <v>3</v>
      </c>
      <c r="B2096" s="32"/>
      <c r="C2096" s="60" t="s">
        <v>54</v>
      </c>
      <c r="D2096" s="57"/>
      <c r="E2096" s="57"/>
      <c r="F2096" s="57"/>
      <c r="G2096" s="189"/>
      <c r="H2096" s="59"/>
      <c r="I2096" s="956"/>
    </row>
    <row r="2098" spans="1:9" ht="60">
      <c r="A2098" s="65">
        <f>$A$2096</f>
        <v>3</v>
      </c>
      <c r="B2098" s="188" t="s">
        <v>5</v>
      </c>
      <c r="C2098" s="160" t="s">
        <v>55</v>
      </c>
      <c r="D2098" s="132" t="s">
        <v>71</v>
      </c>
      <c r="E2098" s="132" t="s">
        <v>71</v>
      </c>
      <c r="F2098" s="137" t="s">
        <v>0</v>
      </c>
      <c r="G2098" s="138">
        <v>1</v>
      </c>
      <c r="H2098" s="187"/>
      <c r="I2098" s="962">
        <f>G2098*H2098</f>
        <v>0</v>
      </c>
    </row>
    <row r="2099" spans="1:9" ht="12">
      <c r="A2099" s="68"/>
      <c r="B2099" s="190"/>
      <c r="C2099" s="92"/>
      <c r="D2099" s="248"/>
      <c r="E2099" s="248"/>
      <c r="F2099" s="152"/>
      <c r="G2099" s="153"/>
      <c r="H2099" s="154"/>
      <c r="I2099" s="963"/>
    </row>
    <row r="2100" spans="1:9" ht="24">
      <c r="A2100" s="65">
        <f>$A$2096</f>
        <v>3</v>
      </c>
      <c r="B2100" s="188" t="s">
        <v>6</v>
      </c>
      <c r="C2100" s="155" t="s">
        <v>56</v>
      </c>
      <c r="D2100" s="132" t="s">
        <v>71</v>
      </c>
      <c r="E2100" s="132" t="s">
        <v>71</v>
      </c>
      <c r="F2100" s="137" t="s">
        <v>0</v>
      </c>
      <c r="G2100" s="138">
        <v>1</v>
      </c>
      <c r="H2100" s="151"/>
      <c r="I2100" s="964">
        <f>G2100*H2100</f>
        <v>0</v>
      </c>
    </row>
    <row r="2101" spans="1:9" ht="12">
      <c r="A2101" s="65"/>
      <c r="B2101" s="188"/>
      <c r="C2101" s="156"/>
      <c r="D2101" s="248"/>
      <c r="E2101" s="248"/>
      <c r="F2101" s="139"/>
      <c r="G2101" s="157"/>
      <c r="H2101" s="100"/>
      <c r="I2101" s="947"/>
    </row>
    <row r="2102" spans="1:9" ht="13">
      <c r="A2102" s="65">
        <f>$A$2096</f>
        <v>3</v>
      </c>
      <c r="B2102" s="188" t="s">
        <v>7</v>
      </c>
      <c r="C2102" s="160" t="s">
        <v>57</v>
      </c>
      <c r="D2102" s="132" t="s">
        <v>71</v>
      </c>
      <c r="E2102" s="132" t="s">
        <v>71</v>
      </c>
      <c r="F2102" s="137" t="s">
        <v>0</v>
      </c>
      <c r="G2102" s="158">
        <v>1</v>
      </c>
      <c r="H2102" s="159"/>
      <c r="I2102" s="964">
        <f>G2102*H2102</f>
        <v>0</v>
      </c>
    </row>
    <row r="2103" spans="1:9" ht="12">
      <c r="A2103" s="63"/>
      <c r="B2103" s="188"/>
      <c r="C2103" s="211"/>
      <c r="D2103" s="202"/>
      <c r="E2103" s="202"/>
      <c r="F2103" s="198"/>
      <c r="G2103" s="204"/>
      <c r="H2103" s="205"/>
      <c r="I2103" s="960"/>
    </row>
    <row r="2104" spans="1:9" ht="28">
      <c r="A2104" s="58">
        <f>A2096</f>
        <v>3</v>
      </c>
      <c r="B2104" s="67"/>
      <c r="C2104" s="32" t="s">
        <v>58</v>
      </c>
      <c r="D2104" s="57"/>
      <c r="E2104" s="57"/>
      <c r="F2104" s="57"/>
      <c r="G2104" s="189"/>
      <c r="H2104" s="212"/>
      <c r="I2104" s="965">
        <f>SUM(I2097:I2103)</f>
        <v>0</v>
      </c>
    </row>
    <row r="2106" spans="1:9" ht="14">
      <c r="A2106" s="37">
        <v>4</v>
      </c>
      <c r="B2106" s="22"/>
      <c r="C2106" s="60" t="s">
        <v>33</v>
      </c>
      <c r="D2106" s="174"/>
      <c r="E2106" s="174"/>
      <c r="F2106" s="174"/>
      <c r="G2106" s="23"/>
      <c r="H2106" s="184"/>
      <c r="I2106" s="966"/>
    </row>
    <row r="2107" spans="1:9" ht="13">
      <c r="A2107" s="239"/>
      <c r="B2107" s="240"/>
      <c r="C2107" s="241"/>
      <c r="D2107" s="242"/>
      <c r="E2107" s="242"/>
      <c r="F2107" s="242"/>
      <c r="G2107" s="243"/>
      <c r="H2107" s="244"/>
      <c r="I2107" s="967"/>
    </row>
    <row r="2108" spans="1:9" ht="13">
      <c r="A2108" s="65">
        <f>$A$2106</f>
        <v>4</v>
      </c>
      <c r="B2108" s="188" t="s">
        <v>5</v>
      </c>
      <c r="C2108" s="165" t="s">
        <v>34</v>
      </c>
      <c r="D2108" s="132" t="s">
        <v>71</v>
      </c>
      <c r="E2108" s="132" t="s">
        <v>71</v>
      </c>
      <c r="F2108" s="169" t="s">
        <v>0</v>
      </c>
      <c r="G2108" s="181">
        <v>1</v>
      </c>
      <c r="H2108" s="94"/>
      <c r="I2108" s="954">
        <f>G2108*H2108</f>
        <v>0</v>
      </c>
    </row>
    <row r="2109" spans="1:9">
      <c r="C2109" s="161"/>
      <c r="D2109" s="175"/>
      <c r="E2109" s="175"/>
      <c r="F2109" s="170"/>
      <c r="G2109" s="182"/>
      <c r="H2109" s="162"/>
      <c r="I2109" s="968"/>
    </row>
    <row r="2110" spans="1:9" ht="13">
      <c r="A2110" s="65">
        <f>$A$2106</f>
        <v>4</v>
      </c>
      <c r="B2110" s="188" t="s">
        <v>6</v>
      </c>
      <c r="C2110" s="165" t="s">
        <v>35</v>
      </c>
      <c r="D2110" s="132" t="s">
        <v>71</v>
      </c>
      <c r="E2110" s="132" t="s">
        <v>71</v>
      </c>
      <c r="F2110" s="169" t="s">
        <v>0</v>
      </c>
      <c r="G2110" s="181">
        <v>1</v>
      </c>
      <c r="H2110" s="94"/>
      <c r="I2110" s="954">
        <f>G2110*H2110</f>
        <v>0</v>
      </c>
    </row>
    <row r="2111" spans="1:9">
      <c r="C2111" s="163"/>
      <c r="D2111" s="176"/>
      <c r="E2111" s="176"/>
      <c r="F2111" s="31"/>
      <c r="G2111" s="183"/>
      <c r="H2111" s="7"/>
      <c r="I2111" s="969"/>
    </row>
    <row r="2112" spans="1:9" ht="36">
      <c r="A2112" s="65">
        <f>$A$2106</f>
        <v>4</v>
      </c>
      <c r="B2112" s="188" t="s">
        <v>7</v>
      </c>
      <c r="C2112" s="165" t="s">
        <v>103</v>
      </c>
      <c r="D2112" s="132" t="s">
        <v>71</v>
      </c>
      <c r="E2112" s="132" t="s">
        <v>71</v>
      </c>
      <c r="F2112" s="169" t="s">
        <v>0</v>
      </c>
      <c r="G2112" s="181">
        <v>1</v>
      </c>
      <c r="H2112" s="94"/>
      <c r="I2112" s="954">
        <f>G2112*H2112</f>
        <v>0</v>
      </c>
    </row>
    <row r="2113" spans="1:9">
      <c r="C2113" s="163"/>
      <c r="D2113" s="176"/>
      <c r="E2113" s="176"/>
      <c r="F2113" s="31"/>
      <c r="G2113" s="183"/>
      <c r="H2113" s="164"/>
      <c r="I2113" s="970"/>
    </row>
    <row r="2114" spans="1:9" ht="60">
      <c r="A2114" s="65">
        <f>$A$2106</f>
        <v>4</v>
      </c>
      <c r="B2114" s="188" t="s">
        <v>8</v>
      </c>
      <c r="C2114" s="166" t="s">
        <v>36</v>
      </c>
      <c r="D2114" s="177"/>
      <c r="E2114" s="177"/>
      <c r="F2114" s="31"/>
      <c r="G2114" s="183"/>
      <c r="H2114" s="164"/>
      <c r="I2114" s="970"/>
    </row>
    <row r="2115" spans="1:9" ht="12">
      <c r="C2115" s="166" t="s">
        <v>37</v>
      </c>
      <c r="D2115" s="177"/>
      <c r="E2115" s="177"/>
      <c r="F2115" s="31"/>
      <c r="G2115" s="183"/>
      <c r="H2115" s="164"/>
      <c r="I2115" s="970"/>
    </row>
    <row r="2116" spans="1:9" ht="24">
      <c r="C2116" s="167" t="s">
        <v>38</v>
      </c>
      <c r="D2116" s="178"/>
      <c r="E2116" s="178"/>
      <c r="F2116" s="31"/>
      <c r="G2116" s="183"/>
      <c r="H2116" s="164"/>
      <c r="I2116" s="970"/>
    </row>
    <row r="2117" spans="1:9" ht="24">
      <c r="C2117" s="167" t="s">
        <v>39</v>
      </c>
      <c r="D2117" s="178"/>
      <c r="E2117" s="178"/>
      <c r="F2117" s="31"/>
      <c r="G2117" s="183"/>
      <c r="H2117" s="164"/>
      <c r="I2117" s="970"/>
    </row>
    <row r="2118" spans="1:9" ht="36">
      <c r="C2118" s="167" t="s">
        <v>40</v>
      </c>
      <c r="D2118" s="178"/>
      <c r="E2118" s="178"/>
      <c r="F2118" s="31"/>
      <c r="G2118" s="183"/>
      <c r="H2118" s="164"/>
      <c r="I2118" s="970"/>
    </row>
    <row r="2119" spans="1:9" ht="24">
      <c r="C2119" s="167" t="s">
        <v>41</v>
      </c>
      <c r="D2119" s="178"/>
      <c r="E2119" s="178"/>
      <c r="F2119" s="31"/>
      <c r="G2119" s="183"/>
      <c r="H2119" s="164"/>
      <c r="I2119" s="970"/>
    </row>
    <row r="2120" spans="1:9" ht="36">
      <c r="C2120" s="167" t="s">
        <v>42</v>
      </c>
      <c r="D2120" s="178"/>
      <c r="E2120" s="178"/>
      <c r="F2120" s="31"/>
      <c r="G2120" s="183"/>
      <c r="H2120" s="164"/>
      <c r="I2120" s="970"/>
    </row>
    <row r="2121" spans="1:9" ht="24">
      <c r="C2121" s="168" t="s">
        <v>43</v>
      </c>
      <c r="D2121" s="132" t="s">
        <v>71</v>
      </c>
      <c r="E2121" s="132" t="s">
        <v>71</v>
      </c>
      <c r="F2121" s="169" t="s">
        <v>0</v>
      </c>
      <c r="G2121" s="181">
        <v>1</v>
      </c>
      <c r="H2121" s="94"/>
      <c r="I2121" s="954">
        <f>G2121*H2121</f>
        <v>0</v>
      </c>
    </row>
    <row r="2122" spans="1:9" ht="12">
      <c r="C2122" s="28"/>
      <c r="D2122" s="21"/>
      <c r="E2122" s="21"/>
      <c r="F2122" s="29"/>
      <c r="G2122" s="30"/>
      <c r="H2122" s="13"/>
      <c r="I2122" s="940"/>
    </row>
    <row r="2123" spans="1:9" ht="14">
      <c r="A2123" s="58">
        <f>A2106</f>
        <v>4</v>
      </c>
      <c r="B2123" s="67"/>
      <c r="C2123" s="32" t="s">
        <v>44</v>
      </c>
      <c r="D2123" s="57"/>
      <c r="E2123" s="57"/>
      <c r="F2123" s="57"/>
      <c r="G2123" s="189"/>
      <c r="H2123" s="212"/>
      <c r="I2123" s="965">
        <f>SUM(I2107:I2122)</f>
        <v>0</v>
      </c>
    </row>
    <row r="2125" spans="1:9" ht="45">
      <c r="A2125" s="390"/>
      <c r="B2125" s="390"/>
      <c r="C2125" s="391" t="s">
        <v>273</v>
      </c>
      <c r="D2125" s="392"/>
      <c r="E2125" s="392"/>
      <c r="F2125" s="393"/>
      <c r="G2125" s="394"/>
      <c r="H2125" s="395"/>
      <c r="I2125" s="971">
        <f>SUM(I2070,I2094,I2104,I2123)</f>
        <v>0</v>
      </c>
    </row>
    <row r="2127" spans="1:9" ht="42">
      <c r="A2127" s="231"/>
      <c r="B2127" s="232"/>
      <c r="C2127" s="444" t="s">
        <v>274</v>
      </c>
      <c r="D2127" s="245"/>
      <c r="E2127" s="245"/>
      <c r="F2127" s="234"/>
      <c r="G2127" s="235"/>
      <c r="H2127" s="236"/>
      <c r="I2127" s="933"/>
    </row>
    <row r="2129" spans="1:9" ht="13">
      <c r="A2129" s="48">
        <v>1</v>
      </c>
      <c r="B2129" s="50"/>
      <c r="C2129" s="42" t="s">
        <v>31</v>
      </c>
      <c r="D2129" s="42"/>
      <c r="E2129" s="42"/>
      <c r="F2129" s="51"/>
      <c r="G2129" s="70"/>
      <c r="H2129" s="41"/>
      <c r="I2129" s="935"/>
    </row>
    <row r="2130" spans="1:9" ht="48">
      <c r="A2130" s="249"/>
      <c r="B2130" s="250"/>
      <c r="C2130" s="251" t="s">
        <v>64</v>
      </c>
      <c r="D2130" s="251"/>
      <c r="E2130" s="251"/>
      <c r="F2130" s="252"/>
      <c r="G2130" s="253"/>
      <c r="H2130" s="254"/>
      <c r="I2130" s="972"/>
    </row>
    <row r="2131" spans="1:9" ht="12">
      <c r="A2131" s="249"/>
      <c r="B2131" s="250"/>
      <c r="C2131" s="251"/>
      <c r="D2131" s="251"/>
      <c r="E2131" s="251"/>
      <c r="F2131" s="252"/>
      <c r="G2131" s="253"/>
      <c r="H2131" s="254"/>
      <c r="I2131" s="972"/>
    </row>
    <row r="2132" spans="1:9" ht="12">
      <c r="A2132" s="256">
        <f>$A$2129</f>
        <v>1</v>
      </c>
      <c r="B2132" s="257" t="s">
        <v>5</v>
      </c>
      <c r="C2132" s="317" t="s">
        <v>137</v>
      </c>
      <c r="D2132" s="251"/>
      <c r="E2132" s="251"/>
      <c r="F2132" s="252"/>
      <c r="G2132" s="253"/>
      <c r="H2132" s="254"/>
      <c r="I2132" s="972"/>
    </row>
    <row r="2133" spans="1:9" ht="67.5" customHeight="1">
      <c r="A2133" s="249"/>
      <c r="B2133" s="250"/>
      <c r="C2133" s="318" t="s">
        <v>138</v>
      </c>
      <c r="D2133" s="125"/>
      <c r="E2133" s="125"/>
      <c r="F2133" s="286"/>
      <c r="G2133" s="82"/>
      <c r="H2133" s="287"/>
      <c r="I2133" s="981"/>
    </row>
    <row r="2134" spans="1:9" ht="79.5" customHeight="1">
      <c r="A2134" s="249"/>
      <c r="B2134" s="250"/>
      <c r="C2134" s="318" t="s">
        <v>139</v>
      </c>
      <c r="D2134" s="289"/>
      <c r="E2134" s="289"/>
      <c r="F2134" s="286"/>
      <c r="G2134" s="82"/>
      <c r="H2134" s="287"/>
      <c r="I2134" s="981"/>
    </row>
    <row r="2135" spans="1:9" ht="24">
      <c r="A2135" s="249"/>
      <c r="B2135" s="250"/>
      <c r="C2135" s="319" t="s">
        <v>140</v>
      </c>
      <c r="D2135" s="171" t="s">
        <v>74</v>
      </c>
      <c r="E2135" s="171" t="s">
        <v>74</v>
      </c>
      <c r="F2135" s="227" t="s">
        <v>0</v>
      </c>
      <c r="G2135" s="135">
        <v>1</v>
      </c>
      <c r="H2135" s="320"/>
      <c r="I2135" s="939">
        <f>G2135*H2135</f>
        <v>0</v>
      </c>
    </row>
    <row r="2136" spans="1:9" ht="12">
      <c r="A2136" s="249"/>
      <c r="B2136" s="250"/>
      <c r="C2136" s="251"/>
      <c r="D2136" s="251"/>
      <c r="E2136" s="251"/>
      <c r="F2136" s="252"/>
      <c r="G2136" s="253"/>
      <c r="H2136" s="254"/>
      <c r="I2136" s="972"/>
    </row>
    <row r="2137" spans="1:9" ht="24">
      <c r="A2137" s="256">
        <f>$A$2129</f>
        <v>1</v>
      </c>
      <c r="B2137" s="257" t="s">
        <v>6</v>
      </c>
      <c r="C2137" s="258" t="s">
        <v>115</v>
      </c>
      <c r="D2137" s="258"/>
      <c r="E2137" s="258"/>
      <c r="F2137" s="82"/>
      <c r="G2137" s="259"/>
      <c r="H2137" s="260"/>
      <c r="I2137" s="973"/>
    </row>
    <row r="2138" spans="1:9" ht="24">
      <c r="A2138" s="256"/>
      <c r="B2138" s="257"/>
      <c r="C2138" s="218" t="s">
        <v>116</v>
      </c>
      <c r="D2138" s="171" t="s">
        <v>74</v>
      </c>
      <c r="E2138" s="171" t="s">
        <v>74</v>
      </c>
      <c r="F2138" s="135" t="s">
        <v>0</v>
      </c>
      <c r="G2138" s="261">
        <v>1</v>
      </c>
      <c r="H2138" s="136"/>
      <c r="I2138" s="974">
        <f>G2138*H2138</f>
        <v>0</v>
      </c>
    </row>
    <row r="2139" spans="1:9" ht="12">
      <c r="A2139" s="256"/>
      <c r="B2139" s="257"/>
      <c r="C2139" s="262"/>
      <c r="D2139" s="262"/>
      <c r="E2139" s="262"/>
      <c r="F2139" s="82"/>
      <c r="G2139" s="259"/>
      <c r="H2139" s="260"/>
      <c r="I2139" s="973"/>
    </row>
    <row r="2140" spans="1:9" ht="24">
      <c r="A2140" s="256">
        <f>$A$2129</f>
        <v>1</v>
      </c>
      <c r="B2140" s="257" t="s">
        <v>7</v>
      </c>
      <c r="C2140" s="258" t="s">
        <v>275</v>
      </c>
      <c r="D2140" s="258"/>
      <c r="E2140" s="258"/>
      <c r="F2140" s="82"/>
      <c r="G2140" s="259"/>
      <c r="H2140" s="260"/>
      <c r="I2140" s="973"/>
    </row>
    <row r="2141" spans="1:9" ht="24">
      <c r="A2141" s="256"/>
      <c r="B2141" s="257"/>
      <c r="C2141" s="218" t="s">
        <v>276</v>
      </c>
      <c r="D2141" s="171" t="s">
        <v>74</v>
      </c>
      <c r="E2141" s="171" t="s">
        <v>74</v>
      </c>
      <c r="F2141" s="135" t="s">
        <v>0</v>
      </c>
      <c r="G2141" s="261">
        <v>1</v>
      </c>
      <c r="H2141" s="136"/>
      <c r="I2141" s="974">
        <f>G2141*H2141</f>
        <v>0</v>
      </c>
    </row>
    <row r="2142" spans="1:9" ht="12">
      <c r="A2142" s="256"/>
      <c r="B2142" s="257"/>
      <c r="C2142" s="262"/>
      <c r="D2142" s="263"/>
      <c r="E2142" s="263"/>
      <c r="F2142" s="82"/>
      <c r="G2142" s="259"/>
      <c r="H2142" s="260"/>
      <c r="I2142" s="973"/>
    </row>
    <row r="2143" spans="1:9" ht="24">
      <c r="A2143" s="256">
        <f>$A$2129</f>
        <v>1</v>
      </c>
      <c r="B2143" s="257" t="s">
        <v>8</v>
      </c>
      <c r="C2143" s="258" t="s">
        <v>115</v>
      </c>
      <c r="D2143" s="258"/>
      <c r="E2143" s="258"/>
      <c r="F2143" s="82"/>
      <c r="G2143" s="259"/>
      <c r="H2143" s="260"/>
      <c r="I2143" s="973"/>
    </row>
    <row r="2144" spans="1:9" ht="24">
      <c r="A2144" s="256"/>
      <c r="B2144" s="257"/>
      <c r="C2144" s="218" t="s">
        <v>117</v>
      </c>
      <c r="D2144" s="171" t="s">
        <v>74</v>
      </c>
      <c r="E2144" s="171" t="s">
        <v>74</v>
      </c>
      <c r="F2144" s="137" t="s">
        <v>0</v>
      </c>
      <c r="G2144" s="138">
        <v>1</v>
      </c>
      <c r="H2144" s="136"/>
      <c r="I2144" s="974">
        <f>G2144*H2144</f>
        <v>0</v>
      </c>
    </row>
    <row r="2145" spans="1:9" ht="12">
      <c r="A2145" s="256"/>
      <c r="B2145" s="257"/>
      <c r="C2145" s="262"/>
      <c r="D2145" s="263"/>
      <c r="E2145" s="263"/>
      <c r="F2145" s="139"/>
      <c r="G2145" s="264"/>
      <c r="H2145" s="260"/>
      <c r="I2145" s="973"/>
    </row>
    <row r="2146" spans="1:9" ht="12">
      <c r="A2146" s="256">
        <f>$A$2129</f>
        <v>1</v>
      </c>
      <c r="B2146" s="257" t="s">
        <v>9</v>
      </c>
      <c r="C2146" s="217" t="s">
        <v>104</v>
      </c>
      <c r="D2146" s="263"/>
      <c r="E2146" s="263"/>
      <c r="F2146" s="82"/>
      <c r="G2146" s="199"/>
      <c r="H2146" s="260"/>
      <c r="I2146" s="973"/>
    </row>
    <row r="2147" spans="1:9" ht="24">
      <c r="A2147" s="256"/>
      <c r="B2147" s="257"/>
      <c r="C2147" s="218" t="s">
        <v>105</v>
      </c>
      <c r="D2147" s="171" t="s">
        <v>74</v>
      </c>
      <c r="E2147" s="171" t="s">
        <v>74</v>
      </c>
      <c r="F2147" s="137" t="s">
        <v>0</v>
      </c>
      <c r="G2147" s="219">
        <v>1</v>
      </c>
      <c r="H2147" s="136"/>
      <c r="I2147" s="939">
        <f>G2147*H2147</f>
        <v>0</v>
      </c>
    </row>
    <row r="2148" spans="1:9" ht="12">
      <c r="A2148" s="256"/>
      <c r="B2148" s="257"/>
      <c r="C2148" s="262"/>
      <c r="D2148" s="263"/>
      <c r="E2148" s="263"/>
      <c r="F2148" s="139"/>
      <c r="G2148" s="415"/>
      <c r="H2148" s="260"/>
      <c r="I2148" s="978"/>
    </row>
    <row r="2149" spans="1:9" ht="36">
      <c r="A2149" s="256">
        <f>$A$2129</f>
        <v>1</v>
      </c>
      <c r="B2149" s="257" t="s">
        <v>10</v>
      </c>
      <c r="C2149" s="142" t="s">
        <v>51</v>
      </c>
      <c r="D2149" s="171" t="s">
        <v>74</v>
      </c>
      <c r="E2149" s="171" t="s">
        <v>74</v>
      </c>
      <c r="F2149" s="135" t="s">
        <v>0</v>
      </c>
      <c r="G2149" s="141">
        <v>1</v>
      </c>
      <c r="H2149" s="136"/>
      <c r="I2149" s="974">
        <f>G2149*H2149</f>
        <v>0</v>
      </c>
    </row>
    <row r="2150" spans="1:9" ht="12">
      <c r="A2150" s="256"/>
      <c r="B2150" s="257"/>
      <c r="C2150" s="266"/>
      <c r="D2150" s="266"/>
      <c r="E2150" s="266"/>
      <c r="F2150" s="267"/>
      <c r="G2150" s="268"/>
      <c r="H2150" s="269"/>
      <c r="I2150" s="972"/>
    </row>
    <row r="2151" spans="1:9" ht="14">
      <c r="A2151" s="48">
        <f>A2129</f>
        <v>1</v>
      </c>
      <c r="B2151" s="270"/>
      <c r="C2151" s="50" t="s">
        <v>32</v>
      </c>
      <c r="D2151" s="50"/>
      <c r="E2151" s="50"/>
      <c r="F2151" s="51"/>
      <c r="G2151" s="70"/>
      <c r="H2151" s="83"/>
      <c r="I2151" s="935">
        <f>SUM(I2130:I2150)</f>
        <v>0</v>
      </c>
    </row>
    <row r="2153" spans="1:9" ht="14">
      <c r="A2153" s="48">
        <v>2</v>
      </c>
      <c r="B2153" s="50"/>
      <c r="C2153" s="39" t="s">
        <v>29</v>
      </c>
      <c r="D2153" s="51"/>
      <c r="E2153" s="51"/>
      <c r="F2153" s="51"/>
      <c r="G2153" s="40"/>
      <c r="H2153" s="41"/>
      <c r="I2153" s="935"/>
    </row>
    <row r="2154" spans="1:9" ht="12">
      <c r="A2154" s="282"/>
      <c r="B2154" s="283"/>
      <c r="C2154" s="284"/>
      <c r="D2154" s="222"/>
      <c r="E2154" s="222"/>
      <c r="F2154" s="223"/>
      <c r="G2154" s="224"/>
      <c r="H2154" s="225"/>
      <c r="I2154" s="976"/>
    </row>
    <row r="2155" spans="1:9" ht="24">
      <c r="A2155" s="256">
        <f>$A$2153</f>
        <v>2</v>
      </c>
      <c r="B2155" s="285" t="s">
        <v>5</v>
      </c>
      <c r="C2155" s="712" t="s">
        <v>106</v>
      </c>
      <c r="D2155" s="713"/>
      <c r="E2155" s="713"/>
      <c r="F2155" s="762"/>
      <c r="G2155" s="763"/>
      <c r="H2155" s="764"/>
      <c r="I2155" s="977"/>
    </row>
    <row r="2156" spans="1:9" ht="12">
      <c r="A2156" s="256"/>
      <c r="B2156" s="285"/>
      <c r="C2156" s="728" t="s">
        <v>65</v>
      </c>
      <c r="D2156" s="713"/>
      <c r="E2156" s="713"/>
      <c r="F2156" s="762"/>
      <c r="G2156" s="763"/>
      <c r="H2156" s="764"/>
      <c r="I2156" s="977"/>
    </row>
    <row r="2157" spans="1:9" ht="12">
      <c r="A2157" s="249"/>
      <c r="B2157" s="288"/>
      <c r="C2157" s="723" t="s">
        <v>195</v>
      </c>
      <c r="D2157" s="765"/>
      <c r="E2157" s="765"/>
      <c r="F2157" s="762"/>
      <c r="G2157" s="763"/>
      <c r="H2157" s="764"/>
      <c r="I2157" s="977"/>
    </row>
    <row r="2158" spans="1:9" ht="12">
      <c r="A2158" s="249"/>
      <c r="B2158" s="288"/>
      <c r="C2158" s="723" t="s">
        <v>175</v>
      </c>
      <c r="D2158" s="765"/>
      <c r="E2158" s="765"/>
      <c r="F2158" s="762"/>
      <c r="G2158" s="763"/>
      <c r="H2158" s="764"/>
      <c r="I2158" s="977"/>
    </row>
    <row r="2159" spans="1:9" ht="12">
      <c r="A2159" s="249"/>
      <c r="B2159" s="288"/>
      <c r="C2159" s="723" t="s">
        <v>145</v>
      </c>
      <c r="D2159" s="765"/>
      <c r="E2159" s="765"/>
      <c r="F2159" s="762"/>
      <c r="G2159" s="763"/>
      <c r="H2159" s="764"/>
      <c r="I2159" s="977"/>
    </row>
    <row r="2160" spans="1:9" ht="12">
      <c r="A2160" s="249"/>
      <c r="B2160" s="288"/>
      <c r="C2160" s="723" t="s">
        <v>186</v>
      </c>
      <c r="D2160" s="765"/>
      <c r="E2160" s="765"/>
      <c r="F2160" s="762"/>
      <c r="G2160" s="763"/>
      <c r="H2160" s="764"/>
      <c r="I2160" s="977"/>
    </row>
    <row r="2161" spans="1:9" ht="48">
      <c r="A2161" s="249"/>
      <c r="B2161" s="288"/>
      <c r="C2161" s="724" t="s">
        <v>80</v>
      </c>
      <c r="D2161" s="725"/>
      <c r="E2161" s="725"/>
      <c r="F2161" s="762"/>
      <c r="G2161" s="763"/>
      <c r="H2161" s="764"/>
      <c r="I2161" s="977"/>
    </row>
    <row r="2162" spans="1:9" ht="24">
      <c r="A2162" s="249"/>
      <c r="B2162" s="288"/>
      <c r="C2162" s="724" t="s">
        <v>81</v>
      </c>
      <c r="D2162" s="725"/>
      <c r="E2162" s="725"/>
      <c r="F2162" s="762"/>
      <c r="G2162" s="763"/>
      <c r="H2162" s="764"/>
      <c r="I2162" s="977"/>
    </row>
    <row r="2163" spans="1:9" ht="12">
      <c r="A2163" s="249"/>
      <c r="B2163" s="288"/>
      <c r="C2163" s="726" t="s">
        <v>69</v>
      </c>
      <c r="D2163" s="727"/>
      <c r="E2163" s="727"/>
      <c r="F2163" s="762"/>
      <c r="G2163" s="763"/>
      <c r="H2163" s="764"/>
      <c r="I2163" s="977"/>
    </row>
    <row r="2164" spans="1:9" ht="72">
      <c r="A2164" s="249"/>
      <c r="B2164" s="288"/>
      <c r="C2164" s="728" t="s">
        <v>52</v>
      </c>
      <c r="D2164" s="713"/>
      <c r="E2164" s="713"/>
      <c r="F2164" s="762"/>
      <c r="G2164" s="763"/>
      <c r="H2164" s="764"/>
      <c r="I2164" s="977"/>
    </row>
    <row r="2165" spans="1:9" ht="60">
      <c r="A2165" s="249"/>
      <c r="B2165" s="288"/>
      <c r="C2165" s="728" t="s">
        <v>126</v>
      </c>
      <c r="D2165" s="713"/>
      <c r="E2165" s="713"/>
      <c r="F2165" s="762"/>
      <c r="G2165" s="763"/>
      <c r="H2165" s="764"/>
      <c r="I2165" s="977"/>
    </row>
    <row r="2166" spans="1:9" ht="36">
      <c r="A2166" s="249"/>
      <c r="B2166" s="288"/>
      <c r="C2166" s="729" t="s">
        <v>112</v>
      </c>
      <c r="D2166" s="730"/>
      <c r="E2166" s="730"/>
      <c r="F2166" s="731" t="s">
        <v>0</v>
      </c>
      <c r="G2166" s="732">
        <v>1</v>
      </c>
      <c r="H2166" s="733"/>
      <c r="I2166" s="943">
        <f>G2166*H2166</f>
        <v>0</v>
      </c>
    </row>
    <row r="2167" spans="1:9" ht="12">
      <c r="A2167" s="249"/>
      <c r="B2167" s="288"/>
      <c r="C2167" s="120"/>
      <c r="D2167" s="125"/>
      <c r="E2167" s="125"/>
      <c r="F2167" s="286"/>
      <c r="G2167" s="292"/>
      <c r="H2167" s="293"/>
      <c r="I2167" s="978"/>
    </row>
    <row r="2168" spans="1:9" ht="48">
      <c r="A2168" s="256">
        <f>$A$2153</f>
        <v>2</v>
      </c>
      <c r="B2168" s="288" t="s">
        <v>6</v>
      </c>
      <c r="C2168" s="791" t="s">
        <v>225</v>
      </c>
      <c r="D2168" s="730"/>
      <c r="E2168" s="730"/>
      <c r="F2168" s="731" t="s">
        <v>0</v>
      </c>
      <c r="G2168" s="732">
        <v>1</v>
      </c>
      <c r="H2168" s="733"/>
      <c r="I2168" s="943">
        <f>G2168*H2168</f>
        <v>0</v>
      </c>
    </row>
    <row r="2169" spans="1:9" ht="12">
      <c r="A2169" s="249"/>
      <c r="B2169" s="288"/>
      <c r="C2169" s="120"/>
      <c r="D2169" s="125"/>
      <c r="E2169" s="125"/>
      <c r="F2169" s="286"/>
      <c r="G2169" s="292"/>
      <c r="H2169" s="293"/>
      <c r="I2169" s="978"/>
    </row>
    <row r="2170" spans="1:9" ht="24">
      <c r="A2170" s="256">
        <f>$A$2153</f>
        <v>2</v>
      </c>
      <c r="B2170" s="288" t="s">
        <v>7</v>
      </c>
      <c r="C2170" s="302" t="s">
        <v>226</v>
      </c>
      <c r="D2170" s="133" t="s">
        <v>71</v>
      </c>
      <c r="E2170" s="133" t="s">
        <v>71</v>
      </c>
      <c r="F2170" s="227" t="s">
        <v>0</v>
      </c>
      <c r="G2170" s="228">
        <v>1</v>
      </c>
      <c r="H2170" s="229"/>
      <c r="I2170" s="939">
        <f>G2170*H2170</f>
        <v>0</v>
      </c>
    </row>
    <row r="2171" spans="1:9" ht="12">
      <c r="A2171" s="249"/>
      <c r="B2171" s="288"/>
      <c r="C2171" s="120"/>
      <c r="D2171" s="125"/>
      <c r="E2171" s="125"/>
      <c r="F2171" s="286"/>
      <c r="G2171" s="292"/>
      <c r="H2171" s="293"/>
      <c r="I2171" s="978"/>
    </row>
    <row r="2172" spans="1:9" ht="96">
      <c r="A2172" s="256">
        <f>$A$2153</f>
        <v>2</v>
      </c>
      <c r="B2172" s="288" t="s">
        <v>8</v>
      </c>
      <c r="C2172" s="791" t="s">
        <v>128</v>
      </c>
      <c r="D2172" s="730"/>
      <c r="E2172" s="730"/>
      <c r="F2172" s="792" t="s">
        <v>0</v>
      </c>
      <c r="G2172" s="732">
        <v>1</v>
      </c>
      <c r="H2172" s="733"/>
      <c r="I2172" s="943">
        <f>G2172*H2172</f>
        <v>0</v>
      </c>
    </row>
    <row r="2173" spans="1:9" ht="12">
      <c r="A2173" s="249"/>
      <c r="B2173" s="288"/>
      <c r="C2173" s="120"/>
      <c r="D2173" s="125"/>
      <c r="E2173" s="125"/>
      <c r="F2173" s="286"/>
      <c r="G2173" s="292"/>
      <c r="H2173" s="293"/>
      <c r="I2173" s="978"/>
    </row>
    <row r="2174" spans="1:9" ht="108">
      <c r="A2174" s="256">
        <f>$A$2153</f>
        <v>2</v>
      </c>
      <c r="B2174" s="288" t="s">
        <v>9</v>
      </c>
      <c r="C2174" s="791" t="s">
        <v>147</v>
      </c>
      <c r="D2174" s="792"/>
      <c r="E2174" s="732"/>
      <c r="F2174" s="733" t="s">
        <v>0</v>
      </c>
      <c r="G2174" s="797">
        <v>2</v>
      </c>
      <c r="H2174" s="733"/>
      <c r="I2174" s="943">
        <f>G2174*H2174</f>
        <v>0</v>
      </c>
    </row>
    <row r="2175" spans="1:9" ht="12">
      <c r="A2175" s="256"/>
      <c r="B2175" s="288"/>
      <c r="C2175" s="112"/>
      <c r="D2175" s="130"/>
      <c r="E2175" s="130"/>
      <c r="F2175" s="322"/>
      <c r="G2175" s="292"/>
      <c r="H2175" s="293"/>
      <c r="I2175" s="978"/>
    </row>
    <row r="2176" spans="1:9" ht="372">
      <c r="A2176" s="256">
        <f>$A$2153</f>
        <v>2</v>
      </c>
      <c r="B2176" s="288" t="s">
        <v>10</v>
      </c>
      <c r="C2176" s="734" t="s">
        <v>928</v>
      </c>
      <c r="D2176" s="766"/>
      <c r="E2176" s="766"/>
      <c r="F2176" s="736"/>
      <c r="G2176" s="737"/>
      <c r="H2176" s="738"/>
      <c r="I2176" s="945"/>
    </row>
    <row r="2177" spans="1:9" ht="108">
      <c r="A2177" s="256"/>
      <c r="B2177" s="288"/>
      <c r="C2177" s="739" t="s">
        <v>929</v>
      </c>
      <c r="D2177" s="740"/>
      <c r="E2177" s="740"/>
      <c r="F2177" s="741" t="s">
        <v>0</v>
      </c>
      <c r="G2177" s="742">
        <v>5</v>
      </c>
      <c r="H2177" s="743"/>
      <c r="I2177" s="946">
        <f>G2177*H2177</f>
        <v>0</v>
      </c>
    </row>
    <row r="2178" spans="1:9" ht="12">
      <c r="A2178" s="256"/>
      <c r="B2178" s="288"/>
      <c r="C2178" s="99"/>
      <c r="D2178" s="130"/>
      <c r="E2178" s="130"/>
      <c r="F2178" s="146"/>
      <c r="G2178" s="104"/>
      <c r="H2178" s="101"/>
      <c r="I2178" s="947"/>
    </row>
    <row r="2179" spans="1:9" ht="306">
      <c r="A2179" s="256">
        <f>$A$2153</f>
        <v>2</v>
      </c>
      <c r="B2179" s="288" t="s">
        <v>20</v>
      </c>
      <c r="C2179" s="767" t="s">
        <v>931</v>
      </c>
      <c r="D2179" s="768"/>
      <c r="E2179" s="768"/>
      <c r="F2179" s="769"/>
      <c r="G2179" s="769"/>
      <c r="H2179" s="770"/>
      <c r="I2179" s="984"/>
    </row>
    <row r="2180" spans="1:9" ht="72">
      <c r="A2180" s="256"/>
      <c r="B2180" s="288"/>
      <c r="C2180" s="739" t="s">
        <v>930</v>
      </c>
      <c r="D2180" s="740"/>
      <c r="E2180" s="740"/>
      <c r="F2180" s="742" t="s">
        <v>0</v>
      </c>
      <c r="G2180" s="742">
        <v>5</v>
      </c>
      <c r="H2180" s="743"/>
      <c r="I2180" s="946">
        <f>G2180*H2180</f>
        <v>0</v>
      </c>
    </row>
    <row r="2181" spans="1:9" ht="12">
      <c r="A2181" s="256"/>
      <c r="B2181" s="288"/>
      <c r="C2181" s="296"/>
      <c r="D2181" s="297"/>
      <c r="E2181" s="297"/>
      <c r="F2181" s="104"/>
      <c r="G2181" s="104"/>
      <c r="H2181" s="101"/>
      <c r="I2181" s="947"/>
    </row>
    <row r="2182" spans="1:9" ht="34.5" customHeight="1">
      <c r="A2182" s="256">
        <f>$A$2153</f>
        <v>2</v>
      </c>
      <c r="B2182" s="288" t="s">
        <v>21</v>
      </c>
      <c r="C2182" s="102" t="s">
        <v>75</v>
      </c>
      <c r="D2182" s="132" t="s">
        <v>71</v>
      </c>
      <c r="E2182" s="132" t="s">
        <v>71</v>
      </c>
      <c r="F2182" s="108" t="s">
        <v>0</v>
      </c>
      <c r="G2182" s="109">
        <v>5</v>
      </c>
      <c r="H2182" s="110"/>
      <c r="I2182" s="948">
        <f>G2182*H2182</f>
        <v>0</v>
      </c>
    </row>
    <row r="2183" spans="1:9" ht="12">
      <c r="A2183" s="256"/>
      <c r="B2183" s="288"/>
      <c r="C2183" s="296"/>
      <c r="D2183" s="297"/>
      <c r="E2183" s="297"/>
      <c r="F2183" s="104"/>
      <c r="G2183" s="104"/>
      <c r="H2183" s="101"/>
      <c r="I2183" s="947"/>
    </row>
    <row r="2184" spans="1:9" ht="45" customHeight="1">
      <c r="A2184" s="256">
        <f>$A$2153</f>
        <v>2</v>
      </c>
      <c r="B2184" s="288" t="s">
        <v>18</v>
      </c>
      <c r="C2184" s="102" t="s">
        <v>153</v>
      </c>
      <c r="D2184" s="132" t="s">
        <v>71</v>
      </c>
      <c r="E2184" s="132" t="s">
        <v>71</v>
      </c>
      <c r="F2184" s="108" t="s">
        <v>0</v>
      </c>
      <c r="G2184" s="109">
        <v>5</v>
      </c>
      <c r="H2184" s="110"/>
      <c r="I2184" s="948">
        <f>G2184*H2184</f>
        <v>0</v>
      </c>
    </row>
    <row r="2185" spans="1:9" ht="12">
      <c r="A2185" s="256"/>
      <c r="B2185" s="288"/>
      <c r="C2185" s="296"/>
      <c r="D2185" s="297"/>
      <c r="E2185" s="297"/>
      <c r="F2185" s="104"/>
      <c r="G2185" s="104"/>
      <c r="H2185" s="101"/>
      <c r="I2185" s="947"/>
    </row>
    <row r="2186" spans="1:9" ht="361">
      <c r="A2186" s="256">
        <f>$A$2153</f>
        <v>2</v>
      </c>
      <c r="B2186" s="288" t="s">
        <v>23</v>
      </c>
      <c r="C2186" s="767" t="s">
        <v>337</v>
      </c>
      <c r="D2186" s="793"/>
      <c r="E2186" s="793"/>
      <c r="F2186" s="794"/>
      <c r="G2186" s="795"/>
      <c r="H2186" s="796"/>
      <c r="I2186" s="979"/>
    </row>
    <row r="2187" spans="1:9" ht="96">
      <c r="A2187" s="256"/>
      <c r="B2187" s="288"/>
      <c r="C2187" s="739" t="s">
        <v>338</v>
      </c>
      <c r="D2187" s="740"/>
      <c r="E2187" s="740"/>
      <c r="F2187" s="776" t="s">
        <v>0</v>
      </c>
      <c r="G2187" s="777">
        <v>1</v>
      </c>
      <c r="H2187" s="778"/>
      <c r="I2187" s="951">
        <f>G2187*H2187</f>
        <v>0</v>
      </c>
    </row>
    <row r="2188" spans="1:9" ht="12">
      <c r="A2188" s="256"/>
      <c r="B2188" s="288"/>
      <c r="C2188" s="296"/>
      <c r="D2188" s="297"/>
      <c r="E2188" s="297"/>
      <c r="F2188" s="104"/>
      <c r="G2188" s="104"/>
      <c r="H2188" s="101"/>
      <c r="I2188" s="947"/>
    </row>
    <row r="2189" spans="1:9" ht="45.75" customHeight="1">
      <c r="A2189" s="256">
        <f>$A$2153</f>
        <v>2</v>
      </c>
      <c r="B2189" s="288" t="s">
        <v>24</v>
      </c>
      <c r="C2189" s="121" t="s">
        <v>76</v>
      </c>
      <c r="D2189" s="133" t="s">
        <v>71</v>
      </c>
      <c r="E2189" s="133" t="s">
        <v>71</v>
      </c>
      <c r="F2189" s="122" t="s">
        <v>0</v>
      </c>
      <c r="G2189" s="123">
        <v>5</v>
      </c>
      <c r="H2189" s="124"/>
      <c r="I2189" s="952">
        <f>G2189*H2189</f>
        <v>0</v>
      </c>
    </row>
    <row r="2190" spans="1:9" ht="12">
      <c r="A2190" s="256"/>
      <c r="B2190" s="288"/>
      <c r="C2190" s="296"/>
      <c r="D2190" s="297"/>
      <c r="E2190" s="297"/>
      <c r="F2190" s="104"/>
      <c r="G2190" s="104"/>
      <c r="H2190" s="101"/>
      <c r="I2190" s="947"/>
    </row>
    <row r="2191" spans="1:9" ht="45" customHeight="1">
      <c r="A2191" s="256">
        <f>$A$2153</f>
        <v>2</v>
      </c>
      <c r="B2191" s="288" t="s">
        <v>129</v>
      </c>
      <c r="C2191" s="121" t="s">
        <v>154</v>
      </c>
      <c r="D2191" s="133" t="s">
        <v>71</v>
      </c>
      <c r="E2191" s="133" t="s">
        <v>71</v>
      </c>
      <c r="F2191" s="122" t="s">
        <v>0</v>
      </c>
      <c r="G2191" s="123">
        <v>5</v>
      </c>
      <c r="H2191" s="124"/>
      <c r="I2191" s="952">
        <f>G2191*H2191</f>
        <v>0</v>
      </c>
    </row>
    <row r="2192" spans="1:9" ht="12">
      <c r="A2192" s="256"/>
      <c r="B2192" s="288"/>
      <c r="C2192" s="296"/>
      <c r="D2192" s="297"/>
      <c r="E2192" s="297"/>
      <c r="F2192" s="104"/>
      <c r="G2192" s="104"/>
      <c r="H2192" s="101"/>
      <c r="I2192" s="947"/>
    </row>
    <row r="2193" spans="1:9" ht="34.5" customHeight="1">
      <c r="A2193" s="256">
        <f>$A$2153</f>
        <v>2</v>
      </c>
      <c r="B2193" s="288" t="s">
        <v>130</v>
      </c>
      <c r="C2193" s="779" t="s">
        <v>77</v>
      </c>
      <c r="D2193" s="780"/>
      <c r="E2193" s="780"/>
      <c r="F2193" s="781" t="s">
        <v>0</v>
      </c>
      <c r="G2193" s="782">
        <v>5</v>
      </c>
      <c r="H2193" s="783"/>
      <c r="I2193" s="953">
        <f>G2193*H2193</f>
        <v>0</v>
      </c>
    </row>
    <row r="2194" spans="1:9" ht="12">
      <c r="A2194" s="256"/>
      <c r="B2194" s="288"/>
      <c r="C2194" s="99"/>
      <c r="D2194" s="130"/>
      <c r="E2194" s="130"/>
      <c r="F2194" s="146"/>
      <c r="G2194" s="104"/>
      <c r="H2194" s="101"/>
      <c r="I2194" s="947"/>
    </row>
    <row r="2195" spans="1:9" ht="57" customHeight="1">
      <c r="A2195" s="256">
        <f>$A$2153</f>
        <v>2</v>
      </c>
      <c r="B2195" s="288" t="s">
        <v>131</v>
      </c>
      <c r="C2195" s="779" t="s">
        <v>155</v>
      </c>
      <c r="D2195" s="780"/>
      <c r="E2195" s="780"/>
      <c r="F2195" s="781" t="s">
        <v>0</v>
      </c>
      <c r="G2195" s="782">
        <v>5</v>
      </c>
      <c r="H2195" s="783"/>
      <c r="I2195" s="953">
        <f>G2195*H2195</f>
        <v>0</v>
      </c>
    </row>
    <row r="2196" spans="1:9" ht="12">
      <c r="A2196" s="256"/>
      <c r="B2196" s="288"/>
      <c r="C2196" s="335"/>
      <c r="D2196" s="309"/>
      <c r="E2196" s="309"/>
      <c r="F2196" s="336"/>
      <c r="G2196" s="337"/>
      <c r="H2196" s="338"/>
      <c r="I2196" s="985"/>
    </row>
    <row r="2197" spans="1:9" ht="55.5" customHeight="1">
      <c r="A2197" s="256">
        <f>$A$2153</f>
        <v>2</v>
      </c>
      <c r="B2197" s="288" t="s">
        <v>133</v>
      </c>
      <c r="C2197" s="121" t="s">
        <v>78</v>
      </c>
      <c r="D2197" s="133" t="s">
        <v>71</v>
      </c>
      <c r="E2197" s="133" t="s">
        <v>71</v>
      </c>
      <c r="F2197" s="122" t="s">
        <v>0</v>
      </c>
      <c r="G2197" s="123">
        <v>1</v>
      </c>
      <c r="H2197" s="124"/>
      <c r="I2197" s="952">
        <f>G2197*H2197</f>
        <v>0</v>
      </c>
    </row>
    <row r="2198" spans="1:9" ht="12">
      <c r="A2198" s="249"/>
      <c r="B2198" s="288"/>
      <c r="C2198" s="120"/>
      <c r="D2198" s="125"/>
      <c r="E2198" s="125"/>
      <c r="F2198" s="286"/>
      <c r="G2198" s="292"/>
      <c r="H2198" s="293"/>
      <c r="I2198" s="978"/>
    </row>
    <row r="2199" spans="1:9" ht="36">
      <c r="A2199" s="256">
        <f>$A$2153</f>
        <v>2</v>
      </c>
      <c r="B2199" s="288" t="s">
        <v>149</v>
      </c>
      <c r="C2199" s="420" t="s">
        <v>231</v>
      </c>
      <c r="D2199" s="133" t="s">
        <v>71</v>
      </c>
      <c r="E2199" s="133" t="s">
        <v>71</v>
      </c>
      <c r="F2199" s="143" t="s">
        <v>0</v>
      </c>
      <c r="G2199" s="228">
        <v>1</v>
      </c>
      <c r="H2199" s="323"/>
      <c r="I2199" s="939">
        <f>G2199*H2199</f>
        <v>0</v>
      </c>
    </row>
    <row r="2200" spans="1:9" ht="12">
      <c r="A2200" s="249"/>
      <c r="B2200" s="288"/>
      <c r="C2200" s="120"/>
      <c r="D2200" s="125"/>
      <c r="E2200" s="125"/>
      <c r="F2200" s="286"/>
      <c r="G2200" s="292"/>
      <c r="H2200" s="293"/>
      <c r="I2200" s="978"/>
    </row>
    <row r="2201" spans="1:9" ht="48">
      <c r="A2201" s="256">
        <f>$A$2153</f>
        <v>2</v>
      </c>
      <c r="B2201" s="288" t="s">
        <v>156</v>
      </c>
      <c r="C2201" s="421" t="s">
        <v>232</v>
      </c>
      <c r="D2201" s="133" t="s">
        <v>71</v>
      </c>
      <c r="E2201" s="133" t="s">
        <v>71</v>
      </c>
      <c r="F2201" s="143" t="s">
        <v>22</v>
      </c>
      <c r="G2201" s="228">
        <v>5</v>
      </c>
      <c r="H2201" s="323"/>
      <c r="I2201" s="939">
        <f>G2201*H2201</f>
        <v>0</v>
      </c>
    </row>
    <row r="2202" spans="1:9" ht="12">
      <c r="A2202" s="249"/>
      <c r="B2202" s="288"/>
      <c r="C2202" s="120"/>
      <c r="D2202" s="125"/>
      <c r="E2202" s="125"/>
      <c r="F2202" s="286"/>
      <c r="G2202" s="292"/>
      <c r="H2202" s="293"/>
      <c r="I2202" s="978"/>
    </row>
    <row r="2203" spans="1:9" ht="24">
      <c r="A2203" s="256">
        <f>$A$2153</f>
        <v>2</v>
      </c>
      <c r="B2203" s="257" t="s">
        <v>157</v>
      </c>
      <c r="C2203" s="295" t="s">
        <v>148</v>
      </c>
      <c r="D2203" s="133" t="s">
        <v>71</v>
      </c>
      <c r="E2203" s="133" t="s">
        <v>71</v>
      </c>
      <c r="F2203" s="143" t="s">
        <v>22</v>
      </c>
      <c r="G2203" s="228">
        <v>50</v>
      </c>
      <c r="H2203" s="323"/>
      <c r="I2203" s="939">
        <f>G2203*H2203</f>
        <v>0</v>
      </c>
    </row>
    <row r="2204" spans="1:9" ht="12">
      <c r="A2204" s="249"/>
      <c r="B2204" s="257"/>
      <c r="C2204" s="99"/>
      <c r="D2204" s="130"/>
      <c r="E2204" s="130"/>
      <c r="F2204" s="146"/>
      <c r="G2204" s="104"/>
      <c r="H2204" s="304"/>
      <c r="I2204" s="980"/>
    </row>
    <row r="2205" spans="1:9" ht="57" customHeight="1">
      <c r="A2205" s="256">
        <f>$A$2153</f>
        <v>2</v>
      </c>
      <c r="B2205" s="285" t="s">
        <v>158</v>
      </c>
      <c r="C2205" s="121" t="s">
        <v>82</v>
      </c>
      <c r="D2205" s="133" t="s">
        <v>71</v>
      </c>
      <c r="E2205" s="133" t="s">
        <v>71</v>
      </c>
      <c r="F2205" s="143" t="s">
        <v>22</v>
      </c>
      <c r="G2205" s="114">
        <v>310</v>
      </c>
      <c r="H2205" s="229"/>
      <c r="I2205" s="939">
        <f>G2205*H2205</f>
        <v>0</v>
      </c>
    </row>
    <row r="2206" spans="1:9" ht="12">
      <c r="A2206" s="256"/>
      <c r="B2206" s="285"/>
      <c r="C2206" s="112"/>
      <c r="D2206" s="130"/>
      <c r="E2206" s="130"/>
      <c r="F2206" s="146"/>
      <c r="G2206" s="292"/>
      <c r="H2206" s="293"/>
      <c r="I2206" s="978"/>
    </row>
    <row r="2207" spans="1:9" ht="12">
      <c r="A2207" s="256">
        <f>$A$2153</f>
        <v>2</v>
      </c>
      <c r="B2207" s="285" t="s">
        <v>181</v>
      </c>
      <c r="C2207" s="302" t="s">
        <v>25</v>
      </c>
      <c r="D2207" s="133" t="s">
        <v>71</v>
      </c>
      <c r="E2207" s="133" t="s">
        <v>71</v>
      </c>
      <c r="F2207" s="143" t="s">
        <v>22</v>
      </c>
      <c r="G2207" s="114">
        <f>SUM(G2201:G2205)</f>
        <v>365</v>
      </c>
      <c r="H2207" s="229"/>
      <c r="I2207" s="939">
        <f>G2207*H2207</f>
        <v>0</v>
      </c>
    </row>
    <row r="2208" spans="1:9" ht="12">
      <c r="A2208" s="256"/>
      <c r="B2208" s="285"/>
      <c r="C2208" s="99"/>
      <c r="D2208" s="130"/>
      <c r="E2208" s="130"/>
      <c r="F2208" s="146"/>
      <c r="G2208" s="303"/>
      <c r="H2208" s="294"/>
      <c r="I2208" s="978"/>
    </row>
    <row r="2209" spans="1:9" ht="36">
      <c r="A2209" s="256">
        <f>$A$2153</f>
        <v>2</v>
      </c>
      <c r="B2209" s="285" t="s">
        <v>202</v>
      </c>
      <c r="C2209" s="112" t="s">
        <v>107</v>
      </c>
      <c r="D2209" s="130"/>
      <c r="E2209" s="130"/>
      <c r="F2209" s="146"/>
      <c r="G2209" s="100"/>
      <c r="H2209" s="304"/>
      <c r="I2209" s="980"/>
    </row>
    <row r="2210" spans="1:9" ht="12">
      <c r="A2210" s="256"/>
      <c r="B2210" s="285"/>
      <c r="C2210" s="112" t="s">
        <v>26</v>
      </c>
      <c r="D2210" s="130"/>
      <c r="E2210" s="130"/>
      <c r="F2210" s="146"/>
      <c r="G2210" s="100"/>
      <c r="H2210" s="304"/>
      <c r="I2210" s="980"/>
    </row>
    <row r="2211" spans="1:9" ht="24">
      <c r="A2211" s="256"/>
      <c r="B2211" s="285"/>
      <c r="C2211" s="112" t="s">
        <v>49</v>
      </c>
      <c r="D2211" s="130"/>
      <c r="E2211" s="130"/>
      <c r="F2211" s="146"/>
      <c r="G2211" s="100"/>
      <c r="H2211" s="304"/>
      <c r="I2211" s="980"/>
    </row>
    <row r="2212" spans="1:9" ht="12">
      <c r="A2212" s="256"/>
      <c r="B2212" s="285"/>
      <c r="C2212" s="112" t="s">
        <v>27</v>
      </c>
      <c r="D2212" s="130"/>
      <c r="E2212" s="130"/>
      <c r="F2212" s="146"/>
      <c r="G2212" s="100"/>
      <c r="H2212" s="304"/>
      <c r="I2212" s="980"/>
    </row>
    <row r="2213" spans="1:9" ht="24">
      <c r="A2213" s="256"/>
      <c r="B2213" s="285"/>
      <c r="C2213" s="112" t="s">
        <v>28</v>
      </c>
      <c r="D2213" s="130"/>
      <c r="E2213" s="130"/>
      <c r="F2213" s="146"/>
      <c r="G2213" s="100"/>
      <c r="H2213" s="304"/>
      <c r="I2213" s="980"/>
    </row>
    <row r="2214" spans="1:9" ht="24">
      <c r="A2214" s="256"/>
      <c r="B2214" s="285"/>
      <c r="C2214" s="112" t="s">
        <v>79</v>
      </c>
      <c r="D2214" s="130"/>
      <c r="E2214" s="130"/>
      <c r="F2214" s="146"/>
      <c r="G2214" s="100"/>
      <c r="H2214" s="304"/>
      <c r="I2214" s="980"/>
    </row>
    <row r="2215" spans="1:9" ht="12" customHeight="1">
      <c r="A2215" s="256"/>
      <c r="B2215" s="285"/>
      <c r="C2215" s="112" t="s">
        <v>53</v>
      </c>
      <c r="D2215" s="130"/>
      <c r="E2215" s="130"/>
      <c r="F2215" s="146"/>
      <c r="G2215" s="100"/>
      <c r="H2215" s="304"/>
      <c r="I2215" s="980"/>
    </row>
    <row r="2216" spans="1:9" ht="24">
      <c r="A2216" s="256"/>
      <c r="B2216" s="285"/>
      <c r="C2216" s="295" t="s">
        <v>108</v>
      </c>
      <c r="D2216" s="133" t="s">
        <v>71</v>
      </c>
      <c r="E2216" s="133" t="s">
        <v>71</v>
      </c>
      <c r="F2216" s="143" t="s">
        <v>0</v>
      </c>
      <c r="G2216" s="228">
        <v>1</v>
      </c>
      <c r="H2216" s="229"/>
      <c r="I2216" s="939">
        <f>G2216*H2216</f>
        <v>0</v>
      </c>
    </row>
    <row r="2217" spans="1:9" ht="12">
      <c r="A2217" s="305"/>
      <c r="B2217" s="306"/>
      <c r="C2217" s="99"/>
      <c r="D2217" s="130"/>
      <c r="E2217" s="130"/>
      <c r="F2217" s="146"/>
      <c r="G2217" s="100"/>
      <c r="H2217" s="304"/>
      <c r="I2217" s="980"/>
    </row>
    <row r="2218" spans="1:9" ht="72">
      <c r="A2218" s="256">
        <f>$A$2153</f>
        <v>2</v>
      </c>
      <c r="B2218" s="285" t="s">
        <v>203</v>
      </c>
      <c r="C2218" s="112" t="s">
        <v>109</v>
      </c>
      <c r="D2218" s="130"/>
      <c r="E2218" s="130"/>
      <c r="F2218" s="146"/>
      <c r="G2218" s="100"/>
      <c r="H2218" s="304"/>
      <c r="I2218" s="980"/>
    </row>
    <row r="2219" spans="1:9" ht="12">
      <c r="A2219" s="305"/>
      <c r="B2219" s="306"/>
      <c r="C2219" s="99" t="s">
        <v>26</v>
      </c>
      <c r="D2219" s="130"/>
      <c r="E2219" s="130"/>
      <c r="F2219" s="146"/>
      <c r="G2219" s="100"/>
      <c r="H2219" s="304"/>
      <c r="I2219" s="980"/>
    </row>
    <row r="2220" spans="1:9" ht="24">
      <c r="A2220" s="307"/>
      <c r="B2220" s="308"/>
      <c r="C2220" s="99" t="s">
        <v>49</v>
      </c>
      <c r="D2220" s="130"/>
      <c r="E2220" s="130"/>
      <c r="F2220" s="146"/>
      <c r="G2220" s="100"/>
      <c r="H2220" s="304"/>
      <c r="I2220" s="980"/>
    </row>
    <row r="2221" spans="1:9" ht="12">
      <c r="A2221" s="307"/>
      <c r="B2221" s="308"/>
      <c r="C2221" s="99" t="s">
        <v>27</v>
      </c>
      <c r="D2221" s="130"/>
      <c r="E2221" s="130"/>
      <c r="F2221" s="146"/>
      <c r="G2221" s="100"/>
      <c r="H2221" s="304"/>
      <c r="I2221" s="980"/>
    </row>
    <row r="2222" spans="1:9" ht="24">
      <c r="A2222" s="305"/>
      <c r="B2222" s="306"/>
      <c r="C2222" s="99" t="s">
        <v>28</v>
      </c>
      <c r="D2222" s="130"/>
      <c r="E2222" s="130"/>
      <c r="F2222" s="146"/>
      <c r="G2222" s="100"/>
      <c r="H2222" s="304"/>
      <c r="I2222" s="980"/>
    </row>
    <row r="2223" spans="1:9" ht="24">
      <c r="A2223" s="305"/>
      <c r="B2223" s="306"/>
      <c r="C2223" s="99" t="s">
        <v>79</v>
      </c>
      <c r="D2223" s="130"/>
      <c r="E2223" s="130"/>
      <c r="F2223" s="146"/>
      <c r="G2223" s="100"/>
      <c r="H2223" s="304"/>
      <c r="I2223" s="980"/>
    </row>
    <row r="2224" spans="1:9" ht="12" customHeight="1">
      <c r="A2224" s="305"/>
      <c r="B2224" s="306"/>
      <c r="C2224" s="112" t="s">
        <v>53</v>
      </c>
      <c r="D2224" s="130"/>
      <c r="E2224" s="130"/>
      <c r="F2224" s="146"/>
      <c r="G2224" s="100"/>
      <c r="H2224" s="304"/>
      <c r="I2224" s="980"/>
    </row>
    <row r="2225" spans="1:9" ht="48">
      <c r="A2225" s="305"/>
      <c r="B2225" s="306"/>
      <c r="C2225" s="112" t="s">
        <v>45</v>
      </c>
      <c r="D2225" s="130"/>
      <c r="E2225" s="130"/>
      <c r="F2225" s="146"/>
      <c r="G2225" s="100"/>
      <c r="H2225" s="304"/>
      <c r="I2225" s="980"/>
    </row>
    <row r="2226" spans="1:9" ht="24">
      <c r="A2226" s="305"/>
      <c r="B2226" s="306"/>
      <c r="C2226" s="302" t="s">
        <v>108</v>
      </c>
      <c r="D2226" s="133" t="s">
        <v>71</v>
      </c>
      <c r="E2226" s="133" t="s">
        <v>71</v>
      </c>
      <c r="F2226" s="143" t="s">
        <v>0</v>
      </c>
      <c r="G2226" s="228">
        <v>1</v>
      </c>
      <c r="H2226" s="229"/>
      <c r="I2226" s="939">
        <f>G2226*H2226</f>
        <v>0</v>
      </c>
    </row>
    <row r="2227" spans="1:9" ht="12">
      <c r="A2227" s="305"/>
      <c r="B2227" s="306"/>
      <c r="C2227" s="99"/>
      <c r="D2227" s="130"/>
      <c r="E2227" s="130"/>
      <c r="F2227" s="146"/>
      <c r="G2227" s="303"/>
      <c r="H2227" s="304"/>
      <c r="I2227" s="980"/>
    </row>
    <row r="2228" spans="1:9" ht="24">
      <c r="A2228" s="256">
        <f>$A$2153</f>
        <v>2</v>
      </c>
      <c r="B2228" s="285" t="s">
        <v>204</v>
      </c>
      <c r="C2228" s="310" t="s">
        <v>132</v>
      </c>
      <c r="D2228" s="133" t="s">
        <v>71</v>
      </c>
      <c r="E2228" s="133" t="s">
        <v>71</v>
      </c>
      <c r="F2228" s="143" t="s">
        <v>0</v>
      </c>
      <c r="G2228" s="228">
        <v>1</v>
      </c>
      <c r="H2228" s="229"/>
      <c r="I2228" s="939">
        <f>G2228*H2228</f>
        <v>0</v>
      </c>
    </row>
    <row r="2229" spans="1:9" ht="12">
      <c r="A2229" s="256"/>
      <c r="B2229" s="285"/>
      <c r="C2229" s="311"/>
      <c r="D2229" s="130"/>
      <c r="E2229" s="130"/>
      <c r="F2229" s="146"/>
      <c r="G2229" s="292"/>
      <c r="H2229" s="293"/>
      <c r="I2229" s="978"/>
    </row>
    <row r="2230" spans="1:9" ht="60">
      <c r="A2230" s="256">
        <f>$A$2153</f>
        <v>2</v>
      </c>
      <c r="B2230" s="285" t="s">
        <v>205</v>
      </c>
      <c r="C2230" s="312" t="s">
        <v>336</v>
      </c>
      <c r="D2230" s="133" t="s">
        <v>71</v>
      </c>
      <c r="E2230" s="133" t="s">
        <v>71</v>
      </c>
      <c r="F2230" s="143" t="s">
        <v>0</v>
      </c>
      <c r="G2230" s="228">
        <v>1</v>
      </c>
      <c r="H2230" s="229"/>
      <c r="I2230" s="939">
        <f>G2230*H2230</f>
        <v>0</v>
      </c>
    </row>
    <row r="2231" spans="1:9" ht="12">
      <c r="A2231" s="307"/>
      <c r="B2231" s="308"/>
      <c r="C2231" s="324"/>
      <c r="D2231" s="325"/>
      <c r="E2231" s="325"/>
      <c r="F2231" s="326"/>
      <c r="G2231" s="327"/>
      <c r="H2231" s="328"/>
      <c r="I2231" s="983"/>
    </row>
    <row r="2232" spans="1:9" ht="28">
      <c r="A2232" s="48">
        <f>A2153</f>
        <v>2</v>
      </c>
      <c r="B2232" s="270"/>
      <c r="C2232" s="50" t="s">
        <v>30</v>
      </c>
      <c r="D2232" s="51"/>
      <c r="E2232" s="51"/>
      <c r="F2232" s="51"/>
      <c r="G2232" s="40"/>
      <c r="H2232" s="52"/>
      <c r="I2232" s="935">
        <f>SUM(I2154:I2231)</f>
        <v>0</v>
      </c>
    </row>
    <row r="2234" spans="1:9" ht="28">
      <c r="A2234" s="48">
        <v>3</v>
      </c>
      <c r="B2234" s="50"/>
      <c r="C2234" s="39" t="s">
        <v>83</v>
      </c>
      <c r="D2234" s="51"/>
      <c r="E2234" s="51"/>
      <c r="F2234" s="51"/>
      <c r="G2234" s="40"/>
      <c r="H2234" s="41"/>
      <c r="I2234" s="935"/>
    </row>
    <row r="2235" spans="1:9" ht="12">
      <c r="A2235" s="282"/>
      <c r="B2235" s="283"/>
      <c r="C2235" s="284"/>
      <c r="D2235" s="222"/>
      <c r="E2235" s="222"/>
      <c r="F2235" s="223"/>
      <c r="G2235" s="224"/>
      <c r="H2235" s="225"/>
      <c r="I2235" s="976"/>
    </row>
    <row r="2236" spans="1:9" ht="72">
      <c r="A2236" s="256">
        <f>$A$2234</f>
        <v>3</v>
      </c>
      <c r="B2236" s="329" t="s">
        <v>5</v>
      </c>
      <c r="C2236" s="784" t="s">
        <v>110</v>
      </c>
      <c r="D2236" s="785"/>
      <c r="E2236" s="785"/>
      <c r="F2236" s="786"/>
      <c r="G2236" s="787"/>
      <c r="H2236" s="788"/>
      <c r="I2236" s="958"/>
    </row>
    <row r="2237" spans="1:9" ht="12">
      <c r="A2237" s="282"/>
      <c r="B2237" s="283"/>
      <c r="C2237" s="789" t="s">
        <v>111</v>
      </c>
      <c r="D2237" s="790"/>
      <c r="E2237" s="790"/>
      <c r="F2237" s="731" t="s">
        <v>0</v>
      </c>
      <c r="G2237" s="732">
        <v>1</v>
      </c>
      <c r="H2237" s="733"/>
      <c r="I2237" s="943">
        <f>G2237*H2237</f>
        <v>0</v>
      </c>
    </row>
    <row r="2238" spans="1:9" ht="12">
      <c r="A2238" s="282"/>
      <c r="B2238" s="283"/>
      <c r="C2238" s="156"/>
      <c r="D2238" s="222"/>
      <c r="E2238" s="222"/>
      <c r="F2238" s="286"/>
      <c r="G2238" s="292"/>
      <c r="H2238" s="293"/>
      <c r="I2238" s="978"/>
    </row>
    <row r="2239" spans="1:9" ht="45" customHeight="1">
      <c r="A2239" s="256">
        <f>$A$2234</f>
        <v>3</v>
      </c>
      <c r="B2239" s="329" t="s">
        <v>6</v>
      </c>
      <c r="C2239" s="221" t="s">
        <v>242</v>
      </c>
      <c r="D2239" s="222"/>
      <c r="E2239" s="222"/>
      <c r="F2239" s="223"/>
      <c r="G2239" s="224"/>
      <c r="H2239" s="225"/>
      <c r="I2239" s="976"/>
    </row>
    <row r="2240" spans="1:9" ht="12">
      <c r="A2240" s="282"/>
      <c r="B2240" s="329"/>
      <c r="C2240" s="334" t="s">
        <v>243</v>
      </c>
      <c r="D2240" s="222"/>
      <c r="E2240" s="222"/>
      <c r="F2240" s="223"/>
      <c r="G2240" s="224"/>
      <c r="H2240" s="225"/>
      <c r="I2240" s="976"/>
    </row>
    <row r="2241" spans="1:9" ht="12">
      <c r="A2241" s="282"/>
      <c r="B2241" s="329"/>
      <c r="C2241" s="226" t="s">
        <v>244</v>
      </c>
      <c r="D2241" s="133" t="s">
        <v>71</v>
      </c>
      <c r="E2241" s="133" t="s">
        <v>71</v>
      </c>
      <c r="F2241" s="227" t="s">
        <v>0</v>
      </c>
      <c r="G2241" s="228">
        <v>1</v>
      </c>
      <c r="H2241" s="229"/>
      <c r="I2241" s="939">
        <f>G2241*H2241</f>
        <v>0</v>
      </c>
    </row>
    <row r="2242" spans="1:9" ht="12">
      <c r="A2242" s="282"/>
      <c r="B2242" s="329"/>
      <c r="C2242" s="156"/>
      <c r="D2242" s="222"/>
      <c r="E2242" s="222"/>
      <c r="F2242" s="223"/>
      <c r="G2242" s="224"/>
      <c r="H2242" s="225"/>
      <c r="I2242" s="976"/>
    </row>
    <row r="2243" spans="1:9" ht="33.75" customHeight="1">
      <c r="A2243" s="256">
        <f>$A$2234</f>
        <v>3</v>
      </c>
      <c r="B2243" s="329" t="s">
        <v>7</v>
      </c>
      <c r="C2243" s="330" t="s">
        <v>84</v>
      </c>
      <c r="D2243" s="289"/>
      <c r="E2243" s="289"/>
      <c r="F2243" s="286"/>
      <c r="G2243" s="82"/>
      <c r="H2243" s="287"/>
      <c r="I2243" s="981"/>
    </row>
    <row r="2244" spans="1:9" ht="12">
      <c r="A2244" s="282"/>
      <c r="B2244" s="329"/>
      <c r="C2244" s="330" t="s">
        <v>85</v>
      </c>
      <c r="D2244" s="289"/>
      <c r="E2244" s="289"/>
      <c r="F2244" s="286"/>
      <c r="G2244" s="82"/>
      <c r="H2244" s="287"/>
      <c r="I2244" s="981"/>
    </row>
    <row r="2245" spans="1:9" ht="12">
      <c r="A2245" s="282"/>
      <c r="B2245" s="329"/>
      <c r="C2245" s="331" t="s">
        <v>86</v>
      </c>
      <c r="D2245" s="127"/>
      <c r="E2245" s="127"/>
      <c r="F2245" s="286"/>
      <c r="G2245" s="82"/>
      <c r="H2245" s="287"/>
      <c r="I2245" s="981"/>
    </row>
    <row r="2246" spans="1:9" ht="12">
      <c r="A2246" s="282"/>
      <c r="B2246" s="329"/>
      <c r="C2246" s="331" t="s">
        <v>87</v>
      </c>
      <c r="D2246" s="128"/>
      <c r="E2246" s="128"/>
      <c r="F2246" s="286"/>
      <c r="G2246" s="82"/>
      <c r="H2246" s="287"/>
      <c r="I2246" s="981"/>
    </row>
    <row r="2247" spans="1:9" ht="12">
      <c r="A2247" s="282"/>
      <c r="B2247" s="329"/>
      <c r="C2247" s="331" t="s">
        <v>88</v>
      </c>
      <c r="D2247" s="128"/>
      <c r="E2247" s="128"/>
      <c r="F2247" s="286"/>
      <c r="G2247" s="82"/>
      <c r="H2247" s="287"/>
      <c r="I2247" s="981"/>
    </row>
    <row r="2248" spans="1:9" ht="24">
      <c r="A2248" s="282"/>
      <c r="B2248" s="329"/>
      <c r="C2248" s="331" t="s">
        <v>89</v>
      </c>
      <c r="D2248" s="125"/>
      <c r="E2248" s="125"/>
      <c r="F2248" s="286"/>
      <c r="G2248" s="82"/>
      <c r="H2248" s="287"/>
      <c r="I2248" s="981"/>
    </row>
    <row r="2249" spans="1:9" ht="36">
      <c r="A2249" s="282"/>
      <c r="B2249" s="329"/>
      <c r="C2249" s="332" t="s">
        <v>277</v>
      </c>
      <c r="D2249" s="125"/>
      <c r="E2249" s="125"/>
      <c r="F2249" s="286"/>
      <c r="G2249" s="82"/>
      <c r="H2249" s="287"/>
      <c r="I2249" s="981"/>
    </row>
    <row r="2250" spans="1:9" ht="24">
      <c r="A2250" s="282"/>
      <c r="B2250" s="329"/>
      <c r="C2250" s="331" t="s">
        <v>91</v>
      </c>
      <c r="D2250" s="125"/>
      <c r="E2250" s="125"/>
      <c r="F2250" s="286"/>
      <c r="G2250" s="292"/>
      <c r="H2250" s="293"/>
      <c r="I2250" s="978"/>
    </row>
    <row r="2251" spans="1:9" ht="23.25" customHeight="1">
      <c r="A2251" s="282"/>
      <c r="B2251" s="329"/>
      <c r="C2251" s="332" t="s">
        <v>92</v>
      </c>
      <c r="D2251" s="125"/>
      <c r="E2251" s="125"/>
      <c r="F2251" s="286"/>
      <c r="G2251" s="292"/>
      <c r="H2251" s="293"/>
      <c r="I2251" s="978"/>
    </row>
    <row r="2252" spans="1:9" ht="12">
      <c r="A2252" s="282"/>
      <c r="B2252" s="329"/>
      <c r="C2252" s="332" t="s">
        <v>93</v>
      </c>
      <c r="D2252" s="125"/>
      <c r="E2252" s="125"/>
      <c r="F2252" s="286"/>
      <c r="G2252" s="292"/>
      <c r="H2252" s="293"/>
      <c r="I2252" s="978"/>
    </row>
    <row r="2253" spans="1:9" ht="12">
      <c r="A2253" s="282"/>
      <c r="B2253" s="329"/>
      <c r="C2253" s="331" t="s">
        <v>94</v>
      </c>
      <c r="D2253" s="125"/>
      <c r="E2253" s="125"/>
      <c r="F2253" s="286"/>
      <c r="G2253" s="292"/>
      <c r="H2253" s="293"/>
      <c r="I2253" s="978"/>
    </row>
    <row r="2254" spans="1:9" ht="12">
      <c r="A2254" s="282"/>
      <c r="B2254" s="329"/>
      <c r="C2254" s="331" t="s">
        <v>95</v>
      </c>
      <c r="D2254" s="125"/>
      <c r="E2254" s="125"/>
      <c r="F2254" s="286"/>
      <c r="G2254" s="292"/>
      <c r="H2254" s="293"/>
      <c r="I2254" s="978"/>
    </row>
    <row r="2255" spans="1:9" ht="24">
      <c r="A2255" s="282"/>
      <c r="B2255" s="329"/>
      <c r="C2255" s="331" t="s">
        <v>96</v>
      </c>
      <c r="D2255" s="125"/>
      <c r="E2255" s="125"/>
      <c r="F2255" s="286"/>
      <c r="G2255" s="292"/>
      <c r="H2255" s="293"/>
      <c r="I2255" s="978"/>
    </row>
    <row r="2256" spans="1:9" ht="24">
      <c r="A2256" s="282"/>
      <c r="B2256" s="329"/>
      <c r="C2256" s="330" t="s">
        <v>97</v>
      </c>
      <c r="D2256" s="125"/>
      <c r="E2256" s="125"/>
      <c r="F2256" s="286"/>
      <c r="G2256" s="292"/>
      <c r="H2256" s="293"/>
      <c r="I2256" s="978"/>
    </row>
    <row r="2257" spans="1:9" ht="12">
      <c r="A2257" s="282"/>
      <c r="B2257" s="329"/>
      <c r="C2257" s="333" t="s">
        <v>98</v>
      </c>
      <c r="D2257" s="133" t="s">
        <v>71</v>
      </c>
      <c r="E2257" s="133" t="s">
        <v>71</v>
      </c>
      <c r="F2257" s="227" t="s">
        <v>22</v>
      </c>
      <c r="G2257" s="228">
        <v>10</v>
      </c>
      <c r="H2257" s="229"/>
      <c r="I2257" s="939">
        <f>G2257*H2257</f>
        <v>0</v>
      </c>
    </row>
    <row r="2258" spans="1:9" ht="12">
      <c r="A2258" s="282"/>
      <c r="B2258" s="329"/>
      <c r="C2258" s="156"/>
      <c r="D2258" s="222"/>
      <c r="E2258" s="222"/>
      <c r="F2258" s="223"/>
      <c r="G2258" s="224"/>
      <c r="H2258" s="225"/>
      <c r="I2258" s="976"/>
    </row>
    <row r="2259" spans="1:9" ht="33.75" customHeight="1">
      <c r="A2259" s="256">
        <f>$A$2234</f>
        <v>3</v>
      </c>
      <c r="B2259" s="288" t="s">
        <v>8</v>
      </c>
      <c r="C2259" s="330" t="s">
        <v>249</v>
      </c>
      <c r="D2259" s="289"/>
      <c r="E2259" s="289"/>
      <c r="F2259" s="286"/>
      <c r="G2259" s="82"/>
      <c r="H2259" s="287"/>
      <c r="I2259" s="981"/>
    </row>
    <row r="2260" spans="1:9" ht="12">
      <c r="A2260" s="249"/>
      <c r="B2260" s="288"/>
      <c r="C2260" s="330" t="s">
        <v>85</v>
      </c>
      <c r="D2260" s="289"/>
      <c r="E2260" s="289"/>
      <c r="F2260" s="286"/>
      <c r="G2260" s="82"/>
      <c r="H2260" s="287"/>
      <c r="I2260" s="981"/>
    </row>
    <row r="2261" spans="1:9" ht="12">
      <c r="A2261" s="249"/>
      <c r="B2261" s="288"/>
      <c r="C2261" s="331" t="s">
        <v>86</v>
      </c>
      <c r="D2261" s="127"/>
      <c r="E2261" s="127"/>
      <c r="F2261" s="286"/>
      <c r="G2261" s="82"/>
      <c r="H2261" s="287"/>
      <c r="I2261" s="981"/>
    </row>
    <row r="2262" spans="1:9" ht="12">
      <c r="A2262" s="249"/>
      <c r="B2262" s="288"/>
      <c r="C2262" s="331" t="s">
        <v>87</v>
      </c>
      <c r="D2262" s="128"/>
      <c r="E2262" s="128"/>
      <c r="F2262" s="286"/>
      <c r="G2262" s="82"/>
      <c r="H2262" s="287"/>
      <c r="I2262" s="981"/>
    </row>
    <row r="2263" spans="1:9" ht="12">
      <c r="A2263" s="249"/>
      <c r="B2263" s="288"/>
      <c r="C2263" s="331" t="s">
        <v>88</v>
      </c>
      <c r="D2263" s="128"/>
      <c r="E2263" s="128"/>
      <c r="F2263" s="286"/>
      <c r="G2263" s="82"/>
      <c r="H2263" s="287"/>
      <c r="I2263" s="981"/>
    </row>
    <row r="2264" spans="1:9" ht="24">
      <c r="A2264" s="249"/>
      <c r="B2264" s="288"/>
      <c r="C2264" s="331" t="s">
        <v>89</v>
      </c>
      <c r="D2264" s="125"/>
      <c r="E2264" s="125"/>
      <c r="F2264" s="286"/>
      <c r="G2264" s="82"/>
      <c r="H2264" s="287"/>
      <c r="I2264" s="981"/>
    </row>
    <row r="2265" spans="1:9" ht="36">
      <c r="A2265" s="249"/>
      <c r="B2265" s="288"/>
      <c r="C2265" s="332" t="s">
        <v>250</v>
      </c>
      <c r="D2265" s="125"/>
      <c r="E2265" s="125"/>
      <c r="F2265" s="286"/>
      <c r="G2265" s="82"/>
      <c r="H2265" s="287"/>
      <c r="I2265" s="981"/>
    </row>
    <row r="2266" spans="1:9" ht="24">
      <c r="A2266" s="249"/>
      <c r="B2266" s="288"/>
      <c r="C2266" s="331" t="s">
        <v>91</v>
      </c>
      <c r="D2266" s="125"/>
      <c r="E2266" s="125"/>
      <c r="F2266" s="286"/>
      <c r="G2266" s="292"/>
      <c r="H2266" s="293"/>
      <c r="I2266" s="978"/>
    </row>
    <row r="2267" spans="1:9" ht="24" customHeight="1">
      <c r="A2267" s="249"/>
      <c r="B2267" s="288"/>
      <c r="C2267" s="332" t="s">
        <v>92</v>
      </c>
      <c r="D2267" s="125"/>
      <c r="E2267" s="125"/>
      <c r="F2267" s="286"/>
      <c r="G2267" s="292"/>
      <c r="H2267" s="293"/>
      <c r="I2267" s="978"/>
    </row>
    <row r="2268" spans="1:9" ht="12">
      <c r="A2268" s="249"/>
      <c r="B2268" s="288"/>
      <c r="C2268" s="332" t="s">
        <v>93</v>
      </c>
      <c r="D2268" s="125"/>
      <c r="E2268" s="125"/>
      <c r="F2268" s="286"/>
      <c r="G2268" s="292"/>
      <c r="H2268" s="293"/>
      <c r="I2268" s="978"/>
    </row>
    <row r="2269" spans="1:9" ht="12">
      <c r="A2269" s="249"/>
      <c r="B2269" s="288"/>
      <c r="C2269" s="331" t="s">
        <v>94</v>
      </c>
      <c r="D2269" s="125"/>
      <c r="E2269" s="125"/>
      <c r="F2269" s="286"/>
      <c r="G2269" s="292"/>
      <c r="H2269" s="293"/>
      <c r="I2269" s="978"/>
    </row>
    <row r="2270" spans="1:9" ht="12">
      <c r="A2270" s="249"/>
      <c r="B2270" s="288"/>
      <c r="C2270" s="331" t="s">
        <v>95</v>
      </c>
      <c r="D2270" s="125"/>
      <c r="E2270" s="125"/>
      <c r="F2270" s="286"/>
      <c r="G2270" s="292"/>
      <c r="H2270" s="293"/>
      <c r="I2270" s="978"/>
    </row>
    <row r="2271" spans="1:9" ht="24">
      <c r="A2271" s="249"/>
      <c r="B2271" s="288"/>
      <c r="C2271" s="331" t="s">
        <v>96</v>
      </c>
      <c r="D2271" s="125"/>
      <c r="E2271" s="125"/>
      <c r="F2271" s="286"/>
      <c r="G2271" s="292"/>
      <c r="H2271" s="293"/>
      <c r="I2271" s="978"/>
    </row>
    <row r="2272" spans="1:9" ht="24">
      <c r="A2272" s="249"/>
      <c r="B2272" s="288"/>
      <c r="C2272" s="330" t="s">
        <v>97</v>
      </c>
      <c r="D2272" s="125"/>
      <c r="E2272" s="125"/>
      <c r="F2272" s="286"/>
      <c r="G2272" s="292"/>
      <c r="H2272" s="293"/>
      <c r="I2272" s="978"/>
    </row>
    <row r="2273" spans="1:9" ht="12">
      <c r="A2273" s="249"/>
      <c r="B2273" s="288"/>
      <c r="C2273" s="333" t="s">
        <v>98</v>
      </c>
      <c r="D2273" s="133" t="s">
        <v>71</v>
      </c>
      <c r="E2273" s="133" t="s">
        <v>71</v>
      </c>
      <c r="F2273" s="227" t="s">
        <v>22</v>
      </c>
      <c r="G2273" s="228">
        <v>5</v>
      </c>
      <c r="H2273" s="229"/>
      <c r="I2273" s="939">
        <f>G2273*H2273</f>
        <v>0</v>
      </c>
    </row>
    <row r="2274" spans="1:9" ht="12">
      <c r="A2274" s="249"/>
      <c r="B2274" s="288"/>
      <c r="C2274" s="425"/>
      <c r="D2274" s="289"/>
      <c r="E2274" s="289"/>
      <c r="F2274" s="286"/>
      <c r="G2274" s="82"/>
      <c r="H2274" s="287"/>
      <c r="I2274" s="981"/>
    </row>
    <row r="2275" spans="1:9" ht="36">
      <c r="A2275" s="256">
        <f>$A$2234</f>
        <v>3</v>
      </c>
      <c r="B2275" s="288" t="s">
        <v>9</v>
      </c>
      <c r="C2275" s="426" t="s">
        <v>252</v>
      </c>
      <c r="D2275" s="133" t="s">
        <v>71</v>
      </c>
      <c r="E2275" s="133" t="s">
        <v>71</v>
      </c>
      <c r="F2275" s="227" t="s">
        <v>22</v>
      </c>
      <c r="G2275" s="228">
        <v>15</v>
      </c>
      <c r="H2275" s="229"/>
      <c r="I2275" s="939">
        <f>G2275*H2275</f>
        <v>0</v>
      </c>
    </row>
    <row r="2276" spans="1:9" ht="12">
      <c r="A2276" s="249"/>
      <c r="B2276" s="288"/>
      <c r="C2276" s="330"/>
      <c r="D2276" s="125"/>
      <c r="E2276" s="125"/>
      <c r="F2276" s="286"/>
      <c r="G2276" s="292"/>
      <c r="H2276" s="293"/>
      <c r="I2276" s="978"/>
    </row>
    <row r="2277" spans="1:9" ht="48">
      <c r="A2277" s="256">
        <f>$A$2234</f>
        <v>3</v>
      </c>
      <c r="B2277" s="288" t="s">
        <v>10</v>
      </c>
      <c r="C2277" s="333" t="s">
        <v>99</v>
      </c>
      <c r="D2277" s="133" t="s">
        <v>71</v>
      </c>
      <c r="E2277" s="133" t="s">
        <v>71</v>
      </c>
      <c r="F2277" s="227" t="s">
        <v>22</v>
      </c>
      <c r="G2277" s="228">
        <v>25</v>
      </c>
      <c r="H2277" s="229"/>
      <c r="I2277" s="939">
        <f>G2277*H2277</f>
        <v>0</v>
      </c>
    </row>
    <row r="2278" spans="1:9" ht="12">
      <c r="A2278" s="249"/>
      <c r="B2278" s="288"/>
      <c r="C2278" s="330"/>
      <c r="D2278" s="125"/>
      <c r="E2278" s="125"/>
      <c r="F2278" s="286"/>
      <c r="G2278" s="292"/>
      <c r="H2278" s="293"/>
      <c r="I2278" s="978"/>
    </row>
    <row r="2279" spans="1:9" ht="24">
      <c r="A2279" s="256">
        <f>$A$2234</f>
        <v>3</v>
      </c>
      <c r="B2279" s="288" t="s">
        <v>20</v>
      </c>
      <c r="C2279" s="333" t="s">
        <v>100</v>
      </c>
      <c r="D2279" s="133" t="s">
        <v>71</v>
      </c>
      <c r="E2279" s="133" t="s">
        <v>71</v>
      </c>
      <c r="F2279" s="227" t="s">
        <v>22</v>
      </c>
      <c r="G2279" s="228">
        <v>15</v>
      </c>
      <c r="H2279" s="229"/>
      <c r="I2279" s="939">
        <f>G2279*H2279</f>
        <v>0</v>
      </c>
    </row>
    <row r="2280" spans="1:9" ht="12">
      <c r="A2280" s="249"/>
      <c r="B2280" s="288"/>
      <c r="C2280" s="120"/>
      <c r="D2280" s="125"/>
      <c r="E2280" s="125"/>
      <c r="F2280" s="286"/>
      <c r="G2280" s="292"/>
      <c r="H2280" s="293"/>
      <c r="I2280" s="978"/>
    </row>
    <row r="2281" spans="1:9" ht="28">
      <c r="A2281" s="48">
        <f>A2234</f>
        <v>3</v>
      </c>
      <c r="B2281" s="270"/>
      <c r="C2281" s="50" t="s">
        <v>101</v>
      </c>
      <c r="D2281" s="51"/>
      <c r="E2281" s="51"/>
      <c r="F2281" s="51"/>
      <c r="G2281" s="40"/>
      <c r="H2281" s="52"/>
      <c r="I2281" s="935">
        <f>SUM(I2235:I2280)</f>
        <v>0</v>
      </c>
    </row>
    <row r="2283" spans="1:9" ht="28">
      <c r="A2283" s="58">
        <v>4</v>
      </c>
      <c r="B2283" s="32"/>
      <c r="C2283" s="60" t="s">
        <v>54</v>
      </c>
      <c r="D2283" s="57"/>
      <c r="E2283" s="57"/>
      <c r="F2283" s="57"/>
      <c r="G2283" s="189"/>
      <c r="H2283" s="59"/>
      <c r="I2283" s="956"/>
    </row>
    <row r="2285" spans="1:9" ht="60">
      <c r="A2285" s="65">
        <f>$A$2283</f>
        <v>4</v>
      </c>
      <c r="B2285" s="188" t="s">
        <v>5</v>
      </c>
      <c r="C2285" s="160" t="s">
        <v>55</v>
      </c>
      <c r="D2285" s="132" t="s">
        <v>71</v>
      </c>
      <c r="E2285" s="132" t="s">
        <v>71</v>
      </c>
      <c r="F2285" s="137" t="s">
        <v>0</v>
      </c>
      <c r="G2285" s="138">
        <v>1</v>
      </c>
      <c r="H2285" s="187"/>
      <c r="I2285" s="962">
        <f>G2285*H2285</f>
        <v>0</v>
      </c>
    </row>
    <row r="2286" spans="1:9" ht="12">
      <c r="A2286" s="68"/>
      <c r="B2286" s="190"/>
      <c r="C2286" s="92"/>
      <c r="D2286" s="248"/>
      <c r="E2286" s="248"/>
      <c r="F2286" s="152"/>
      <c r="G2286" s="153"/>
      <c r="H2286" s="154"/>
      <c r="I2286" s="963"/>
    </row>
    <row r="2287" spans="1:9" ht="24">
      <c r="A2287" s="65">
        <f>$A$2283</f>
        <v>4</v>
      </c>
      <c r="B2287" s="188" t="s">
        <v>6</v>
      </c>
      <c r="C2287" s="155" t="s">
        <v>56</v>
      </c>
      <c r="D2287" s="132" t="s">
        <v>71</v>
      </c>
      <c r="E2287" s="132" t="s">
        <v>71</v>
      </c>
      <c r="F2287" s="137" t="s">
        <v>0</v>
      </c>
      <c r="G2287" s="138">
        <v>1</v>
      </c>
      <c r="H2287" s="151"/>
      <c r="I2287" s="964">
        <f>G2287*H2287</f>
        <v>0</v>
      </c>
    </row>
    <row r="2288" spans="1:9" ht="12">
      <c r="A2288" s="65"/>
      <c r="B2288" s="188"/>
      <c r="C2288" s="156"/>
      <c r="D2288" s="248"/>
      <c r="E2288" s="248"/>
      <c r="F2288" s="139"/>
      <c r="G2288" s="157"/>
      <c r="H2288" s="100"/>
      <c r="I2288" s="947"/>
    </row>
    <row r="2289" spans="1:9" ht="13">
      <c r="A2289" s="65">
        <f>$A$2283</f>
        <v>4</v>
      </c>
      <c r="B2289" s="188" t="s">
        <v>7</v>
      </c>
      <c r="C2289" s="160" t="s">
        <v>57</v>
      </c>
      <c r="D2289" s="132" t="s">
        <v>71</v>
      </c>
      <c r="E2289" s="132" t="s">
        <v>71</v>
      </c>
      <c r="F2289" s="137" t="s">
        <v>0</v>
      </c>
      <c r="G2289" s="158">
        <v>1</v>
      </c>
      <c r="H2289" s="159"/>
      <c r="I2289" s="964">
        <f>G2289*H2289</f>
        <v>0</v>
      </c>
    </row>
    <row r="2290" spans="1:9" ht="12">
      <c r="A2290" s="63"/>
      <c r="B2290" s="188"/>
      <c r="C2290" s="211"/>
      <c r="D2290" s="202"/>
      <c r="E2290" s="202"/>
      <c r="F2290" s="198"/>
      <c r="G2290" s="204"/>
      <c r="H2290" s="205"/>
      <c r="I2290" s="960"/>
    </row>
    <row r="2291" spans="1:9" ht="28">
      <c r="A2291" s="58">
        <f>A2283</f>
        <v>4</v>
      </c>
      <c r="B2291" s="67"/>
      <c r="C2291" s="32" t="s">
        <v>58</v>
      </c>
      <c r="D2291" s="57"/>
      <c r="E2291" s="57"/>
      <c r="F2291" s="57"/>
      <c r="G2291" s="189"/>
      <c r="H2291" s="212"/>
      <c r="I2291" s="965">
        <f>SUM(I2284:I2290)</f>
        <v>0</v>
      </c>
    </row>
    <row r="2293" spans="1:9" ht="14">
      <c r="A2293" s="37">
        <v>5</v>
      </c>
      <c r="B2293" s="22"/>
      <c r="C2293" s="60" t="s">
        <v>33</v>
      </c>
      <c r="D2293" s="174"/>
      <c r="E2293" s="174"/>
      <c r="F2293" s="174"/>
      <c r="G2293" s="23"/>
      <c r="H2293" s="184"/>
      <c r="I2293" s="966"/>
    </row>
    <row r="2294" spans="1:9" ht="13">
      <c r="A2294" s="239"/>
      <c r="B2294" s="240"/>
      <c r="C2294" s="241"/>
      <c r="D2294" s="242"/>
      <c r="E2294" s="242"/>
      <c r="F2294" s="242"/>
      <c r="G2294" s="243"/>
      <c r="H2294" s="244"/>
      <c r="I2294" s="967"/>
    </row>
    <row r="2295" spans="1:9" ht="13">
      <c r="A2295" s="65">
        <f>$A$2293</f>
        <v>5</v>
      </c>
      <c r="B2295" s="188" t="s">
        <v>5</v>
      </c>
      <c r="C2295" s="165" t="s">
        <v>34</v>
      </c>
      <c r="D2295" s="132" t="s">
        <v>71</v>
      </c>
      <c r="E2295" s="132" t="s">
        <v>71</v>
      </c>
      <c r="F2295" s="169" t="s">
        <v>0</v>
      </c>
      <c r="G2295" s="181">
        <v>1</v>
      </c>
      <c r="H2295" s="94"/>
      <c r="I2295" s="954">
        <f>G2295*H2295</f>
        <v>0</v>
      </c>
    </row>
    <row r="2296" spans="1:9">
      <c r="C2296" s="161"/>
      <c r="D2296" s="175"/>
      <c r="E2296" s="175"/>
      <c r="F2296" s="170"/>
      <c r="G2296" s="182"/>
      <c r="H2296" s="162"/>
      <c r="I2296" s="968"/>
    </row>
    <row r="2297" spans="1:9" ht="13">
      <c r="A2297" s="65">
        <f>$A$2293</f>
        <v>5</v>
      </c>
      <c r="B2297" s="188" t="s">
        <v>6</v>
      </c>
      <c r="C2297" s="165" t="s">
        <v>35</v>
      </c>
      <c r="D2297" s="132" t="s">
        <v>71</v>
      </c>
      <c r="E2297" s="132" t="s">
        <v>71</v>
      </c>
      <c r="F2297" s="169" t="s">
        <v>0</v>
      </c>
      <c r="G2297" s="181">
        <v>1</v>
      </c>
      <c r="H2297" s="94"/>
      <c r="I2297" s="954">
        <f>G2297*H2297</f>
        <v>0</v>
      </c>
    </row>
    <row r="2298" spans="1:9">
      <c r="C2298" s="163"/>
      <c r="D2298" s="176"/>
      <c r="E2298" s="176"/>
      <c r="F2298" s="31"/>
      <c r="G2298" s="183"/>
      <c r="H2298" s="7"/>
      <c r="I2298" s="969"/>
    </row>
    <row r="2299" spans="1:9" ht="36">
      <c r="A2299" s="65">
        <f>$A$2293</f>
        <v>5</v>
      </c>
      <c r="B2299" s="188" t="s">
        <v>7</v>
      </c>
      <c r="C2299" s="165" t="s">
        <v>103</v>
      </c>
      <c r="D2299" s="132" t="s">
        <v>71</v>
      </c>
      <c r="E2299" s="132" t="s">
        <v>71</v>
      </c>
      <c r="F2299" s="169" t="s">
        <v>0</v>
      </c>
      <c r="G2299" s="181">
        <v>1</v>
      </c>
      <c r="H2299" s="94"/>
      <c r="I2299" s="954">
        <f>G2299*H2299</f>
        <v>0</v>
      </c>
    </row>
    <row r="2300" spans="1:9">
      <c r="C2300" s="163"/>
      <c r="D2300" s="176"/>
      <c r="E2300" s="176"/>
      <c r="F2300" s="31"/>
      <c r="G2300" s="183"/>
      <c r="H2300" s="164"/>
      <c r="I2300" s="970"/>
    </row>
    <row r="2301" spans="1:9" ht="60">
      <c r="A2301" s="65">
        <f>$A$2293</f>
        <v>5</v>
      </c>
      <c r="B2301" s="188" t="s">
        <v>8</v>
      </c>
      <c r="C2301" s="166" t="s">
        <v>36</v>
      </c>
      <c r="D2301" s="177"/>
      <c r="E2301" s="177"/>
      <c r="F2301" s="31"/>
      <c r="G2301" s="183"/>
      <c r="H2301" s="164"/>
      <c r="I2301" s="970"/>
    </row>
    <row r="2302" spans="1:9" ht="12">
      <c r="C2302" s="166" t="s">
        <v>37</v>
      </c>
      <c r="D2302" s="177"/>
      <c r="E2302" s="177"/>
      <c r="F2302" s="31"/>
      <c r="G2302" s="183"/>
      <c r="H2302" s="164"/>
      <c r="I2302" s="970"/>
    </row>
    <row r="2303" spans="1:9" ht="24">
      <c r="C2303" s="167" t="s">
        <v>38</v>
      </c>
      <c r="D2303" s="178"/>
      <c r="E2303" s="178"/>
      <c r="F2303" s="31"/>
      <c r="G2303" s="183"/>
      <c r="H2303" s="164"/>
      <c r="I2303" s="970"/>
    </row>
    <row r="2304" spans="1:9" ht="24">
      <c r="C2304" s="167" t="s">
        <v>39</v>
      </c>
      <c r="D2304" s="178"/>
      <c r="E2304" s="178"/>
      <c r="F2304" s="31"/>
      <c r="G2304" s="183"/>
      <c r="H2304" s="164"/>
      <c r="I2304" s="970"/>
    </row>
    <row r="2305" spans="1:9" ht="36">
      <c r="C2305" s="167" t="s">
        <v>40</v>
      </c>
      <c r="D2305" s="178"/>
      <c r="E2305" s="178"/>
      <c r="F2305" s="31"/>
      <c r="G2305" s="183"/>
      <c r="H2305" s="164"/>
      <c r="I2305" s="970"/>
    </row>
    <row r="2306" spans="1:9" ht="24">
      <c r="C2306" s="167" t="s">
        <v>41</v>
      </c>
      <c r="D2306" s="178"/>
      <c r="E2306" s="178"/>
      <c r="F2306" s="31"/>
      <c r="G2306" s="183"/>
      <c r="H2306" s="164"/>
      <c r="I2306" s="970"/>
    </row>
    <row r="2307" spans="1:9" ht="36">
      <c r="C2307" s="167" t="s">
        <v>42</v>
      </c>
      <c r="D2307" s="178"/>
      <c r="E2307" s="178"/>
      <c r="F2307" s="31"/>
      <c r="G2307" s="183"/>
      <c r="H2307" s="164"/>
      <c r="I2307" s="970"/>
    </row>
    <row r="2308" spans="1:9" ht="24">
      <c r="C2308" s="168" t="s">
        <v>43</v>
      </c>
      <c r="D2308" s="132" t="s">
        <v>71</v>
      </c>
      <c r="E2308" s="132" t="s">
        <v>71</v>
      </c>
      <c r="F2308" s="169" t="s">
        <v>0</v>
      </c>
      <c r="G2308" s="181">
        <v>1</v>
      </c>
      <c r="H2308" s="94"/>
      <c r="I2308" s="954">
        <f>G2308*H2308</f>
        <v>0</v>
      </c>
    </row>
    <row r="2309" spans="1:9" ht="12">
      <c r="C2309" s="28"/>
      <c r="D2309" s="21"/>
      <c r="E2309" s="21"/>
      <c r="F2309" s="29"/>
      <c r="G2309" s="30"/>
      <c r="H2309" s="13"/>
      <c r="I2309" s="940"/>
    </row>
    <row r="2310" spans="1:9" ht="14">
      <c r="A2310" s="58">
        <f>A2293</f>
        <v>5</v>
      </c>
      <c r="B2310" s="67"/>
      <c r="C2310" s="32" t="s">
        <v>44</v>
      </c>
      <c r="D2310" s="57"/>
      <c r="E2310" s="57"/>
      <c r="F2310" s="57"/>
      <c r="G2310" s="189"/>
      <c r="H2310" s="212"/>
      <c r="I2310" s="965">
        <f>SUM(I2294:I2309)</f>
        <v>0</v>
      </c>
    </row>
    <row r="2312" spans="1:9" ht="60" customHeight="1">
      <c r="A2312" s="390"/>
      <c r="B2312" s="390"/>
      <c r="C2312" s="391" t="s">
        <v>278</v>
      </c>
      <c r="D2312" s="392"/>
      <c r="E2312" s="392"/>
      <c r="F2312" s="393"/>
      <c r="G2312" s="394"/>
      <c r="H2312" s="395"/>
      <c r="I2312" s="971">
        <f>SUM(I2151,I2232,I2281,I2291,I2310)</f>
        <v>0</v>
      </c>
    </row>
    <row r="2314" spans="1:9" ht="42">
      <c r="A2314" s="231"/>
      <c r="B2314" s="232"/>
      <c r="C2314" s="444" t="s">
        <v>279</v>
      </c>
      <c r="D2314" s="245"/>
      <c r="E2314" s="245"/>
      <c r="F2314" s="234"/>
      <c r="G2314" s="235"/>
      <c r="H2314" s="236"/>
      <c r="I2314" s="933"/>
    </row>
    <row r="2316" spans="1:9" ht="13">
      <c r="A2316" s="48">
        <v>1</v>
      </c>
      <c r="B2316" s="50"/>
      <c r="C2316" s="42" t="s">
        <v>31</v>
      </c>
      <c r="D2316" s="42"/>
      <c r="E2316" s="42"/>
      <c r="F2316" s="51"/>
      <c r="G2316" s="70"/>
      <c r="H2316" s="41"/>
      <c r="I2316" s="935"/>
    </row>
    <row r="2317" spans="1:9" ht="48">
      <c r="A2317" s="249"/>
      <c r="B2317" s="250"/>
      <c r="C2317" s="251" t="s">
        <v>64</v>
      </c>
      <c r="D2317" s="251"/>
      <c r="E2317" s="251"/>
      <c r="F2317" s="252"/>
      <c r="G2317" s="253"/>
      <c r="H2317" s="254"/>
      <c r="I2317" s="972"/>
    </row>
    <row r="2318" spans="1:9" ht="12">
      <c r="A2318" s="249"/>
      <c r="B2318" s="250"/>
      <c r="C2318" s="251"/>
      <c r="D2318" s="251"/>
      <c r="E2318" s="251"/>
      <c r="F2318" s="252"/>
      <c r="G2318" s="253"/>
      <c r="H2318" s="254"/>
      <c r="I2318" s="972"/>
    </row>
    <row r="2319" spans="1:9" ht="12">
      <c r="A2319" s="256">
        <f>$A$2316</f>
        <v>1</v>
      </c>
      <c r="B2319" s="257" t="s">
        <v>5</v>
      </c>
      <c r="C2319" s="317" t="s">
        <v>137</v>
      </c>
      <c r="D2319" s="251"/>
      <c r="E2319" s="251"/>
      <c r="F2319" s="252"/>
      <c r="G2319" s="253"/>
      <c r="H2319" s="254"/>
      <c r="I2319" s="972"/>
    </row>
    <row r="2320" spans="1:9" ht="67.5" customHeight="1">
      <c r="A2320" s="249"/>
      <c r="B2320" s="250"/>
      <c r="C2320" s="318" t="s">
        <v>138</v>
      </c>
      <c r="D2320" s="125"/>
      <c r="E2320" s="125"/>
      <c r="F2320" s="286"/>
      <c r="G2320" s="82"/>
      <c r="H2320" s="287"/>
      <c r="I2320" s="981"/>
    </row>
    <row r="2321" spans="1:9" ht="78" customHeight="1">
      <c r="A2321" s="249"/>
      <c r="B2321" s="250"/>
      <c r="C2321" s="318" t="s">
        <v>139</v>
      </c>
      <c r="D2321" s="289"/>
      <c r="E2321" s="289"/>
      <c r="F2321" s="286"/>
      <c r="G2321" s="82"/>
      <c r="H2321" s="287"/>
      <c r="I2321" s="981"/>
    </row>
    <row r="2322" spans="1:9" ht="24">
      <c r="A2322" s="249"/>
      <c r="B2322" s="250"/>
      <c r="C2322" s="319" t="s">
        <v>140</v>
      </c>
      <c r="D2322" s="171" t="s">
        <v>74</v>
      </c>
      <c r="E2322" s="171" t="s">
        <v>74</v>
      </c>
      <c r="F2322" s="227" t="s">
        <v>0</v>
      </c>
      <c r="G2322" s="135">
        <v>1</v>
      </c>
      <c r="H2322" s="320"/>
      <c r="I2322" s="939">
        <f>G2322*H2322</f>
        <v>0</v>
      </c>
    </row>
    <row r="2323" spans="1:9" ht="12">
      <c r="A2323" s="249"/>
      <c r="B2323" s="250"/>
      <c r="C2323" s="251"/>
      <c r="D2323" s="251"/>
      <c r="E2323" s="251"/>
      <c r="F2323" s="252"/>
      <c r="G2323" s="253"/>
      <c r="H2323" s="254"/>
      <c r="I2323" s="972"/>
    </row>
    <row r="2324" spans="1:9" ht="24">
      <c r="A2324" s="256">
        <f>$A$2316</f>
        <v>1</v>
      </c>
      <c r="B2324" s="257" t="s">
        <v>6</v>
      </c>
      <c r="C2324" s="258" t="s">
        <v>214</v>
      </c>
      <c r="D2324" s="258"/>
      <c r="E2324" s="258"/>
      <c r="F2324" s="139"/>
      <c r="G2324" s="264"/>
      <c r="H2324" s="260"/>
      <c r="I2324" s="982"/>
    </row>
    <row r="2325" spans="1:9" ht="24">
      <c r="A2325" s="256"/>
      <c r="B2325" s="257"/>
      <c r="C2325" s="218" t="s">
        <v>280</v>
      </c>
      <c r="D2325" s="171" t="s">
        <v>74</v>
      </c>
      <c r="E2325" s="171" t="s">
        <v>74</v>
      </c>
      <c r="F2325" s="137" t="s">
        <v>0</v>
      </c>
      <c r="G2325" s="138">
        <v>4</v>
      </c>
      <c r="H2325" s="136"/>
      <c r="I2325" s="974">
        <f>G2325*H2325</f>
        <v>0</v>
      </c>
    </row>
    <row r="2326" spans="1:9" ht="12">
      <c r="A2326" s="256"/>
      <c r="B2326" s="257"/>
      <c r="C2326" s="262"/>
      <c r="D2326" s="263"/>
      <c r="E2326" s="263"/>
      <c r="F2326" s="139"/>
      <c r="G2326" s="264"/>
      <c r="H2326" s="260"/>
      <c r="I2326" s="973"/>
    </row>
    <row r="2327" spans="1:9" ht="24">
      <c r="A2327" s="256">
        <f>$A$2316</f>
        <v>1</v>
      </c>
      <c r="B2327" s="257" t="s">
        <v>7</v>
      </c>
      <c r="C2327" s="321" t="s">
        <v>141</v>
      </c>
      <c r="D2327" s="258"/>
      <c r="E2327" s="258"/>
      <c r="F2327" s="139"/>
      <c r="G2327" s="264"/>
      <c r="H2327" s="260"/>
      <c r="I2327" s="982"/>
    </row>
    <row r="2328" spans="1:9" ht="36">
      <c r="A2328" s="256"/>
      <c r="B2328" s="257"/>
      <c r="C2328" s="218" t="s">
        <v>281</v>
      </c>
      <c r="D2328" s="171" t="s">
        <v>74</v>
      </c>
      <c r="E2328" s="171" t="s">
        <v>74</v>
      </c>
      <c r="F2328" s="137" t="s">
        <v>0</v>
      </c>
      <c r="G2328" s="138">
        <v>2</v>
      </c>
      <c r="H2328" s="136"/>
      <c r="I2328" s="974">
        <f>G2328*H2328</f>
        <v>0</v>
      </c>
    </row>
    <row r="2329" spans="1:9" ht="12">
      <c r="A2329" s="256"/>
      <c r="B2329" s="257"/>
      <c r="C2329" s="262"/>
      <c r="D2329" s="263"/>
      <c r="E2329" s="263"/>
      <c r="F2329" s="139"/>
      <c r="G2329" s="264"/>
      <c r="H2329" s="260"/>
      <c r="I2329" s="973"/>
    </row>
    <row r="2330" spans="1:9" ht="24">
      <c r="A2330" s="256">
        <f>$A$2316</f>
        <v>1</v>
      </c>
      <c r="B2330" s="257" t="s">
        <v>8</v>
      </c>
      <c r="C2330" s="417" t="s">
        <v>216</v>
      </c>
      <c r="D2330" s="263"/>
      <c r="E2330" s="263"/>
      <c r="F2330" s="139"/>
      <c r="G2330" s="264"/>
      <c r="H2330" s="260"/>
      <c r="I2330" s="973"/>
    </row>
    <row r="2331" spans="1:9" ht="24">
      <c r="A2331" s="256"/>
      <c r="B2331" s="257"/>
      <c r="C2331" s="142" t="s">
        <v>282</v>
      </c>
      <c r="D2331" s="171" t="s">
        <v>74</v>
      </c>
      <c r="E2331" s="171" t="s">
        <v>74</v>
      </c>
      <c r="F2331" s="137" t="s">
        <v>0</v>
      </c>
      <c r="G2331" s="138">
        <v>1</v>
      </c>
      <c r="H2331" s="136"/>
      <c r="I2331" s="974">
        <f>G2331*H2331</f>
        <v>0</v>
      </c>
    </row>
    <row r="2332" spans="1:9" ht="12">
      <c r="A2332" s="256"/>
      <c r="B2332" s="257"/>
      <c r="C2332" s="265"/>
      <c r="D2332" s="263"/>
      <c r="E2332" s="263"/>
      <c r="F2332" s="139"/>
      <c r="G2332" s="264"/>
      <c r="H2332" s="260"/>
      <c r="I2332" s="973"/>
    </row>
    <row r="2333" spans="1:9" ht="24">
      <c r="A2333" s="256">
        <f>$A$2316</f>
        <v>1</v>
      </c>
      <c r="B2333" s="257" t="s">
        <v>9</v>
      </c>
      <c r="C2333" s="258" t="s">
        <v>275</v>
      </c>
      <c r="D2333" s="258"/>
      <c r="E2333" s="258"/>
      <c r="F2333" s="82"/>
      <c r="G2333" s="259"/>
      <c r="H2333" s="260"/>
      <c r="I2333" s="973"/>
    </row>
    <row r="2334" spans="1:9" ht="24">
      <c r="A2334" s="256"/>
      <c r="B2334" s="257"/>
      <c r="C2334" s="218" t="s">
        <v>276</v>
      </c>
      <c r="D2334" s="171" t="s">
        <v>74</v>
      </c>
      <c r="E2334" s="171" t="s">
        <v>74</v>
      </c>
      <c r="F2334" s="135" t="s">
        <v>0</v>
      </c>
      <c r="G2334" s="261">
        <v>3</v>
      </c>
      <c r="H2334" s="136"/>
      <c r="I2334" s="974">
        <f>G2334*H2334</f>
        <v>0</v>
      </c>
    </row>
    <row r="2335" spans="1:9" ht="12">
      <c r="A2335" s="256"/>
      <c r="B2335" s="257"/>
      <c r="C2335" s="262"/>
      <c r="D2335" s="263"/>
      <c r="E2335" s="263"/>
      <c r="F2335" s="82"/>
      <c r="G2335" s="259"/>
      <c r="H2335" s="260"/>
      <c r="I2335" s="973"/>
    </row>
    <row r="2336" spans="1:9" ht="36">
      <c r="A2336" s="256">
        <f>$A$2316</f>
        <v>1</v>
      </c>
      <c r="B2336" s="257" t="s">
        <v>10</v>
      </c>
      <c r="C2336" s="142" t="s">
        <v>51</v>
      </c>
      <c r="D2336" s="171" t="s">
        <v>74</v>
      </c>
      <c r="E2336" s="171" t="s">
        <v>74</v>
      </c>
      <c r="F2336" s="135" t="s">
        <v>0</v>
      </c>
      <c r="G2336" s="141">
        <v>1</v>
      </c>
      <c r="H2336" s="136"/>
      <c r="I2336" s="974">
        <f>G2336*H2336</f>
        <v>0</v>
      </c>
    </row>
    <row r="2337" spans="1:9" ht="12">
      <c r="A2337" s="256"/>
      <c r="B2337" s="257"/>
      <c r="C2337" s="266"/>
      <c r="D2337" s="266"/>
      <c r="E2337" s="266"/>
      <c r="F2337" s="267"/>
      <c r="G2337" s="268"/>
      <c r="H2337" s="269"/>
      <c r="I2337" s="972"/>
    </row>
    <row r="2338" spans="1:9" ht="14">
      <c r="A2338" s="48">
        <f>A2316</f>
        <v>1</v>
      </c>
      <c r="B2338" s="270"/>
      <c r="C2338" s="50" t="s">
        <v>32</v>
      </c>
      <c r="D2338" s="50"/>
      <c r="E2338" s="50"/>
      <c r="F2338" s="51"/>
      <c r="G2338" s="70"/>
      <c r="H2338" s="83"/>
      <c r="I2338" s="935">
        <f>SUM(I2317:I2337)</f>
        <v>0</v>
      </c>
    </row>
    <row r="2340" spans="1:9" ht="14">
      <c r="A2340" s="48">
        <v>2</v>
      </c>
      <c r="B2340" s="50"/>
      <c r="C2340" s="39" t="s">
        <v>29</v>
      </c>
      <c r="D2340" s="51"/>
      <c r="E2340" s="51"/>
      <c r="F2340" s="51"/>
      <c r="G2340" s="40"/>
      <c r="H2340" s="41"/>
      <c r="I2340" s="935"/>
    </row>
    <row r="2341" spans="1:9" ht="12">
      <c r="A2341" s="282"/>
      <c r="B2341" s="283"/>
      <c r="C2341" s="284"/>
      <c r="D2341" s="222"/>
      <c r="E2341" s="222"/>
      <c r="F2341" s="223"/>
      <c r="G2341" s="224"/>
      <c r="H2341" s="225"/>
      <c r="I2341" s="976"/>
    </row>
    <row r="2342" spans="1:9" ht="24">
      <c r="A2342" s="256">
        <f>$A$2340</f>
        <v>2</v>
      </c>
      <c r="B2342" s="285" t="s">
        <v>5</v>
      </c>
      <c r="C2342" s="728" t="s">
        <v>283</v>
      </c>
      <c r="D2342" s="713"/>
      <c r="E2342" s="713"/>
      <c r="F2342" s="762"/>
      <c r="G2342" s="763"/>
      <c r="H2342" s="764"/>
      <c r="I2342" s="977"/>
    </row>
    <row r="2343" spans="1:9" ht="12">
      <c r="A2343" s="256"/>
      <c r="B2343" s="285"/>
      <c r="C2343" s="728" t="s">
        <v>65</v>
      </c>
      <c r="D2343" s="713"/>
      <c r="E2343" s="713"/>
      <c r="F2343" s="762"/>
      <c r="G2343" s="763"/>
      <c r="H2343" s="764"/>
      <c r="I2343" s="977"/>
    </row>
    <row r="2344" spans="1:9" ht="12">
      <c r="A2344" s="249"/>
      <c r="B2344" s="288"/>
      <c r="C2344" s="723" t="s">
        <v>265</v>
      </c>
      <c r="D2344" s="765"/>
      <c r="E2344" s="765"/>
      <c r="F2344" s="762"/>
      <c r="G2344" s="763"/>
      <c r="H2344" s="764"/>
      <c r="I2344" s="977"/>
    </row>
    <row r="2345" spans="1:9" ht="12">
      <c r="A2345" s="249"/>
      <c r="B2345" s="288"/>
      <c r="C2345" s="723" t="s">
        <v>175</v>
      </c>
      <c r="D2345" s="765"/>
      <c r="E2345" s="765"/>
      <c r="F2345" s="762"/>
      <c r="G2345" s="763"/>
      <c r="H2345" s="764"/>
      <c r="I2345" s="977"/>
    </row>
    <row r="2346" spans="1:9" ht="12">
      <c r="A2346" s="249"/>
      <c r="B2346" s="288"/>
      <c r="C2346" s="723" t="s">
        <v>125</v>
      </c>
      <c r="D2346" s="765"/>
      <c r="E2346" s="765"/>
      <c r="F2346" s="762"/>
      <c r="G2346" s="763"/>
      <c r="H2346" s="764"/>
      <c r="I2346" s="977"/>
    </row>
    <row r="2347" spans="1:9" ht="48">
      <c r="A2347" s="249"/>
      <c r="B2347" s="288"/>
      <c r="C2347" s="724" t="s">
        <v>80</v>
      </c>
      <c r="D2347" s="725"/>
      <c r="E2347" s="725"/>
      <c r="F2347" s="762"/>
      <c r="G2347" s="763"/>
      <c r="H2347" s="764"/>
      <c r="I2347" s="977"/>
    </row>
    <row r="2348" spans="1:9" ht="24">
      <c r="A2348" s="249"/>
      <c r="B2348" s="288"/>
      <c r="C2348" s="724" t="s">
        <v>81</v>
      </c>
      <c r="D2348" s="725"/>
      <c r="E2348" s="725"/>
      <c r="F2348" s="762"/>
      <c r="G2348" s="763"/>
      <c r="H2348" s="764"/>
      <c r="I2348" s="977"/>
    </row>
    <row r="2349" spans="1:9" ht="12">
      <c r="A2349" s="249"/>
      <c r="B2349" s="288"/>
      <c r="C2349" s="726" t="s">
        <v>69</v>
      </c>
      <c r="D2349" s="727"/>
      <c r="E2349" s="727"/>
      <c r="F2349" s="762"/>
      <c r="G2349" s="763"/>
      <c r="H2349" s="764"/>
      <c r="I2349" s="977"/>
    </row>
    <row r="2350" spans="1:9" ht="72">
      <c r="A2350" s="249"/>
      <c r="B2350" s="288"/>
      <c r="C2350" s="728" t="s">
        <v>52</v>
      </c>
      <c r="D2350" s="713"/>
      <c r="E2350" s="713"/>
      <c r="F2350" s="762"/>
      <c r="G2350" s="763"/>
      <c r="H2350" s="764"/>
      <c r="I2350" s="977"/>
    </row>
    <row r="2351" spans="1:9" ht="36">
      <c r="A2351" s="249"/>
      <c r="B2351" s="288"/>
      <c r="C2351" s="729" t="s">
        <v>112</v>
      </c>
      <c r="D2351" s="730"/>
      <c r="E2351" s="730"/>
      <c r="F2351" s="731" t="s">
        <v>0</v>
      </c>
      <c r="G2351" s="732">
        <v>1</v>
      </c>
      <c r="H2351" s="733"/>
      <c r="I2351" s="943">
        <f>G2351*H2351</f>
        <v>0</v>
      </c>
    </row>
    <row r="2352" spans="1:9" ht="12">
      <c r="A2352" s="249"/>
      <c r="B2352" s="288"/>
      <c r="C2352" s="120"/>
      <c r="D2352" s="125"/>
      <c r="E2352" s="125"/>
      <c r="F2352" s="286"/>
      <c r="G2352" s="292"/>
      <c r="H2352" s="293"/>
      <c r="I2352" s="978"/>
    </row>
    <row r="2353" spans="1:9" ht="48">
      <c r="A2353" s="256">
        <f>$A$2340</f>
        <v>2</v>
      </c>
      <c r="B2353" s="288" t="s">
        <v>6</v>
      </c>
      <c r="C2353" s="112" t="s">
        <v>220</v>
      </c>
      <c r="D2353" s="125"/>
      <c r="E2353" s="125"/>
      <c r="F2353" s="286"/>
      <c r="G2353" s="292"/>
      <c r="H2353" s="293"/>
      <c r="I2353" s="978"/>
    </row>
    <row r="2354" spans="1:9" ht="12">
      <c r="A2354" s="249"/>
      <c r="B2354" s="288"/>
      <c r="C2354" s="302" t="s">
        <v>221</v>
      </c>
      <c r="D2354" s="132" t="s">
        <v>71</v>
      </c>
      <c r="E2354" s="132" t="s">
        <v>71</v>
      </c>
      <c r="F2354" s="227" t="s">
        <v>222</v>
      </c>
      <c r="G2354" s="228">
        <v>1</v>
      </c>
      <c r="H2354" s="229"/>
      <c r="I2354" s="939">
        <f>G2354*H2354</f>
        <v>0</v>
      </c>
    </row>
    <row r="2355" spans="1:9" ht="12">
      <c r="A2355" s="249"/>
      <c r="B2355" s="288"/>
      <c r="C2355" s="120"/>
      <c r="D2355" s="125"/>
      <c r="E2355" s="125"/>
      <c r="F2355" s="286"/>
      <c r="G2355" s="292"/>
      <c r="H2355" s="293"/>
      <c r="I2355" s="978"/>
    </row>
    <row r="2356" spans="1:9" ht="36">
      <c r="A2356" s="256">
        <f>$A$2340</f>
        <v>2</v>
      </c>
      <c r="B2356" s="288" t="s">
        <v>7</v>
      </c>
      <c r="C2356" s="295" t="s">
        <v>223</v>
      </c>
      <c r="D2356" s="132" t="s">
        <v>71</v>
      </c>
      <c r="E2356" s="132" t="s">
        <v>71</v>
      </c>
      <c r="F2356" s="227" t="s">
        <v>0</v>
      </c>
      <c r="G2356" s="228">
        <v>1</v>
      </c>
      <c r="H2356" s="229"/>
      <c r="I2356" s="939">
        <f>G2356*H2356</f>
        <v>0</v>
      </c>
    </row>
    <row r="2357" spans="1:9" ht="12">
      <c r="A2357" s="249"/>
      <c r="B2357" s="288"/>
      <c r="C2357" s="120"/>
      <c r="D2357" s="125"/>
      <c r="E2357" s="125"/>
      <c r="F2357" s="286"/>
      <c r="G2357" s="292"/>
      <c r="H2357" s="293"/>
      <c r="I2357" s="978"/>
    </row>
    <row r="2358" spans="1:9" ht="24">
      <c r="A2358" s="256">
        <f>$A$2340</f>
        <v>2</v>
      </c>
      <c r="B2358" s="288" t="s">
        <v>8</v>
      </c>
      <c r="C2358" s="102" t="s">
        <v>224</v>
      </c>
      <c r="D2358" s="132" t="s">
        <v>71</v>
      </c>
      <c r="E2358" s="132" t="s">
        <v>71</v>
      </c>
      <c r="F2358" s="227" t="s">
        <v>22</v>
      </c>
      <c r="G2358" s="228">
        <v>5</v>
      </c>
      <c r="H2358" s="229"/>
      <c r="I2358" s="939">
        <f>G2358*H2358</f>
        <v>0</v>
      </c>
    </row>
    <row r="2359" spans="1:9" ht="12">
      <c r="A2359" s="249"/>
      <c r="B2359" s="288"/>
      <c r="C2359" s="296"/>
      <c r="D2359" s="125"/>
      <c r="E2359" s="125"/>
      <c r="F2359" s="286"/>
      <c r="G2359" s="292"/>
      <c r="H2359" s="293"/>
      <c r="I2359" s="978"/>
    </row>
    <row r="2360" spans="1:9" ht="48">
      <c r="A2360" s="256">
        <f>$A$2340</f>
        <v>2</v>
      </c>
      <c r="B2360" s="288" t="s">
        <v>9</v>
      </c>
      <c r="C2360" s="791" t="s">
        <v>225</v>
      </c>
      <c r="D2360" s="730"/>
      <c r="E2360" s="730"/>
      <c r="F2360" s="731" t="s">
        <v>0</v>
      </c>
      <c r="G2360" s="732">
        <v>2</v>
      </c>
      <c r="H2360" s="733"/>
      <c r="I2360" s="943">
        <f>G2360*H2360</f>
        <v>0</v>
      </c>
    </row>
    <row r="2361" spans="1:9" ht="12">
      <c r="A2361" s="249"/>
      <c r="B2361" s="288"/>
      <c r="C2361" s="120"/>
      <c r="D2361" s="125"/>
      <c r="E2361" s="125"/>
      <c r="F2361" s="286"/>
      <c r="G2361" s="292"/>
      <c r="H2361" s="293"/>
      <c r="I2361" s="978"/>
    </row>
    <row r="2362" spans="1:9" ht="24">
      <c r="A2362" s="256">
        <f>$A$2340</f>
        <v>2</v>
      </c>
      <c r="B2362" s="288" t="s">
        <v>10</v>
      </c>
      <c r="C2362" s="302" t="s">
        <v>226</v>
      </c>
      <c r="D2362" s="133" t="s">
        <v>71</v>
      </c>
      <c r="E2362" s="133" t="s">
        <v>71</v>
      </c>
      <c r="F2362" s="227" t="s">
        <v>0</v>
      </c>
      <c r="G2362" s="228">
        <v>2</v>
      </c>
      <c r="H2362" s="229"/>
      <c r="I2362" s="939">
        <f>G2362*H2362</f>
        <v>0</v>
      </c>
    </row>
    <row r="2363" spans="1:9" ht="12">
      <c r="A2363" s="249"/>
      <c r="B2363" s="288"/>
      <c r="C2363" s="296"/>
      <c r="D2363" s="125"/>
      <c r="E2363" s="125"/>
      <c r="F2363" s="286"/>
      <c r="G2363" s="292"/>
      <c r="H2363" s="293"/>
      <c r="I2363" s="978"/>
    </row>
    <row r="2364" spans="1:9" ht="372">
      <c r="A2364" s="256">
        <f>$A$2340</f>
        <v>2</v>
      </c>
      <c r="B2364" s="288" t="s">
        <v>20</v>
      </c>
      <c r="C2364" s="734" t="s">
        <v>928</v>
      </c>
      <c r="D2364" s="766"/>
      <c r="E2364" s="766"/>
      <c r="F2364" s="736"/>
      <c r="G2364" s="737"/>
      <c r="H2364" s="738"/>
      <c r="I2364" s="945"/>
    </row>
    <row r="2365" spans="1:9" ht="108">
      <c r="A2365" s="256"/>
      <c r="B2365" s="288"/>
      <c r="C2365" s="739" t="s">
        <v>929</v>
      </c>
      <c r="D2365" s="740"/>
      <c r="E2365" s="740"/>
      <c r="F2365" s="741" t="s">
        <v>0</v>
      </c>
      <c r="G2365" s="742">
        <v>3</v>
      </c>
      <c r="H2365" s="743"/>
      <c r="I2365" s="946">
        <f>G2365*H2365</f>
        <v>0</v>
      </c>
    </row>
    <row r="2366" spans="1:9" ht="12">
      <c r="A2366" s="256"/>
      <c r="B2366" s="288"/>
      <c r="C2366" s="99"/>
      <c r="D2366" s="130"/>
      <c r="E2366" s="130"/>
      <c r="F2366" s="146"/>
      <c r="G2366" s="104"/>
      <c r="H2366" s="101"/>
      <c r="I2366" s="947"/>
    </row>
    <row r="2367" spans="1:9" ht="306">
      <c r="A2367" s="256">
        <f>$A$2340</f>
        <v>2</v>
      </c>
      <c r="B2367" s="288" t="s">
        <v>21</v>
      </c>
      <c r="C2367" s="767" t="s">
        <v>931</v>
      </c>
      <c r="D2367" s="768"/>
      <c r="E2367" s="768"/>
      <c r="F2367" s="769"/>
      <c r="G2367" s="769"/>
      <c r="H2367" s="770"/>
      <c r="I2367" s="984"/>
    </row>
    <row r="2368" spans="1:9" ht="72">
      <c r="A2368" s="256"/>
      <c r="B2368" s="288"/>
      <c r="C2368" s="739" t="s">
        <v>930</v>
      </c>
      <c r="D2368" s="740"/>
      <c r="E2368" s="740"/>
      <c r="F2368" s="742" t="s">
        <v>0</v>
      </c>
      <c r="G2368" s="742">
        <v>3</v>
      </c>
      <c r="H2368" s="743"/>
      <c r="I2368" s="946">
        <f>G2368*H2368</f>
        <v>0</v>
      </c>
    </row>
    <row r="2369" spans="1:9" ht="12">
      <c r="A2369" s="256"/>
      <c r="B2369" s="288"/>
      <c r="C2369" s="296"/>
      <c r="D2369" s="297"/>
      <c r="E2369" s="297"/>
      <c r="F2369" s="104"/>
      <c r="G2369" s="104"/>
      <c r="H2369" s="101"/>
      <c r="I2369" s="947"/>
    </row>
    <row r="2370" spans="1:9" ht="33.75" customHeight="1">
      <c r="A2370" s="256">
        <f>$A$2340</f>
        <v>2</v>
      </c>
      <c r="B2370" s="288" t="s">
        <v>18</v>
      </c>
      <c r="C2370" s="102" t="s">
        <v>75</v>
      </c>
      <c r="D2370" s="132" t="s">
        <v>71</v>
      </c>
      <c r="E2370" s="132" t="s">
        <v>71</v>
      </c>
      <c r="F2370" s="108" t="s">
        <v>0</v>
      </c>
      <c r="G2370" s="109">
        <v>3</v>
      </c>
      <c r="H2370" s="110"/>
      <c r="I2370" s="948">
        <f>G2370*H2370</f>
        <v>0</v>
      </c>
    </row>
    <row r="2371" spans="1:9" ht="12">
      <c r="A2371" s="256"/>
      <c r="B2371" s="288"/>
      <c r="C2371" s="296"/>
      <c r="D2371" s="297"/>
      <c r="E2371" s="297"/>
      <c r="F2371" s="104"/>
      <c r="G2371" s="104"/>
      <c r="H2371" s="101"/>
      <c r="I2371" s="947"/>
    </row>
    <row r="2372" spans="1:9" ht="44.25" customHeight="1">
      <c r="A2372" s="256">
        <f>$A$2340</f>
        <v>2</v>
      </c>
      <c r="B2372" s="288" t="s">
        <v>23</v>
      </c>
      <c r="C2372" s="102" t="s">
        <v>153</v>
      </c>
      <c r="D2372" s="132" t="s">
        <v>71</v>
      </c>
      <c r="E2372" s="132" t="s">
        <v>71</v>
      </c>
      <c r="F2372" s="108" t="s">
        <v>0</v>
      </c>
      <c r="G2372" s="109">
        <v>3</v>
      </c>
      <c r="H2372" s="110"/>
      <c r="I2372" s="948">
        <f>G2372*H2372</f>
        <v>0</v>
      </c>
    </row>
    <row r="2373" spans="1:9" ht="12">
      <c r="A2373" s="256"/>
      <c r="B2373" s="288"/>
      <c r="C2373" s="296"/>
      <c r="D2373" s="297"/>
      <c r="E2373" s="297"/>
      <c r="F2373" s="104"/>
      <c r="G2373" s="104"/>
      <c r="H2373" s="101"/>
      <c r="I2373" s="947"/>
    </row>
    <row r="2374" spans="1:9" ht="361">
      <c r="A2374" s="256">
        <f>$A$2340</f>
        <v>2</v>
      </c>
      <c r="B2374" s="288" t="s">
        <v>24</v>
      </c>
      <c r="C2374" s="767" t="s">
        <v>337</v>
      </c>
      <c r="D2374" s="793"/>
      <c r="E2374" s="793"/>
      <c r="F2374" s="794"/>
      <c r="G2374" s="795"/>
      <c r="H2374" s="796"/>
      <c r="I2374" s="979"/>
    </row>
    <row r="2375" spans="1:9" ht="96">
      <c r="A2375" s="256"/>
      <c r="B2375" s="288"/>
      <c r="C2375" s="739" t="s">
        <v>338</v>
      </c>
      <c r="D2375" s="740"/>
      <c r="E2375" s="740"/>
      <c r="F2375" s="776" t="s">
        <v>0</v>
      </c>
      <c r="G2375" s="777">
        <v>1</v>
      </c>
      <c r="H2375" s="778"/>
      <c r="I2375" s="951">
        <f>G2375*H2375</f>
        <v>0</v>
      </c>
    </row>
    <row r="2376" spans="1:9" ht="12">
      <c r="A2376" s="256"/>
      <c r="B2376" s="288"/>
      <c r="C2376" s="296"/>
      <c r="D2376" s="297"/>
      <c r="E2376" s="297"/>
      <c r="F2376" s="104"/>
      <c r="G2376" s="104"/>
      <c r="H2376" s="101"/>
      <c r="I2376" s="947"/>
    </row>
    <row r="2377" spans="1:9" ht="45" customHeight="1">
      <c r="A2377" s="256">
        <f>$A$2340</f>
        <v>2</v>
      </c>
      <c r="B2377" s="288" t="s">
        <v>129</v>
      </c>
      <c r="C2377" s="121" t="s">
        <v>76</v>
      </c>
      <c r="D2377" s="133" t="s">
        <v>71</v>
      </c>
      <c r="E2377" s="133" t="s">
        <v>71</v>
      </c>
      <c r="F2377" s="122" t="s">
        <v>0</v>
      </c>
      <c r="G2377" s="123">
        <v>3</v>
      </c>
      <c r="H2377" s="124"/>
      <c r="I2377" s="952">
        <f>G2377*H2377</f>
        <v>0</v>
      </c>
    </row>
    <row r="2378" spans="1:9" ht="12">
      <c r="A2378" s="256"/>
      <c r="B2378" s="288"/>
      <c r="C2378" s="296"/>
      <c r="D2378" s="297"/>
      <c r="E2378" s="297"/>
      <c r="F2378" s="104"/>
      <c r="G2378" s="104"/>
      <c r="H2378" s="101"/>
      <c r="I2378" s="947"/>
    </row>
    <row r="2379" spans="1:9" ht="45" customHeight="1">
      <c r="A2379" s="256">
        <f>$A$2340</f>
        <v>2</v>
      </c>
      <c r="B2379" s="288" t="s">
        <v>130</v>
      </c>
      <c r="C2379" s="121" t="s">
        <v>154</v>
      </c>
      <c r="D2379" s="133" t="s">
        <v>71</v>
      </c>
      <c r="E2379" s="133" t="s">
        <v>71</v>
      </c>
      <c r="F2379" s="122" t="s">
        <v>0</v>
      </c>
      <c r="G2379" s="123">
        <v>3</v>
      </c>
      <c r="H2379" s="124"/>
      <c r="I2379" s="952">
        <f>G2379*H2379</f>
        <v>0</v>
      </c>
    </row>
    <row r="2380" spans="1:9" ht="12">
      <c r="A2380" s="256"/>
      <c r="B2380" s="288"/>
      <c r="C2380" s="296"/>
      <c r="D2380" s="297"/>
      <c r="E2380" s="297"/>
      <c r="F2380" s="104"/>
      <c r="G2380" s="104"/>
      <c r="H2380" s="101"/>
      <c r="I2380" s="947"/>
    </row>
    <row r="2381" spans="1:9" ht="36" customHeight="1">
      <c r="A2381" s="256">
        <f>$A$2340</f>
        <v>2</v>
      </c>
      <c r="B2381" s="288" t="s">
        <v>131</v>
      </c>
      <c r="C2381" s="779" t="s">
        <v>77</v>
      </c>
      <c r="D2381" s="780"/>
      <c r="E2381" s="780"/>
      <c r="F2381" s="781" t="s">
        <v>0</v>
      </c>
      <c r="G2381" s="782">
        <v>3</v>
      </c>
      <c r="H2381" s="783"/>
      <c r="I2381" s="953">
        <f>G2381*H2381</f>
        <v>0</v>
      </c>
    </row>
    <row r="2382" spans="1:9" ht="12">
      <c r="A2382" s="256"/>
      <c r="B2382" s="288"/>
      <c r="C2382" s="99"/>
      <c r="D2382" s="130"/>
      <c r="E2382" s="130"/>
      <c r="F2382" s="146"/>
      <c r="G2382" s="104"/>
      <c r="H2382" s="101"/>
      <c r="I2382" s="947"/>
    </row>
    <row r="2383" spans="1:9" ht="56.25" customHeight="1">
      <c r="A2383" s="256">
        <f>$A$2340</f>
        <v>2</v>
      </c>
      <c r="B2383" s="288" t="s">
        <v>133</v>
      </c>
      <c r="C2383" s="779" t="s">
        <v>155</v>
      </c>
      <c r="D2383" s="780"/>
      <c r="E2383" s="780"/>
      <c r="F2383" s="781" t="s">
        <v>0</v>
      </c>
      <c r="G2383" s="782">
        <v>3</v>
      </c>
      <c r="H2383" s="783"/>
      <c r="I2383" s="953">
        <f>G2383*H2383</f>
        <v>0</v>
      </c>
    </row>
    <row r="2384" spans="1:9" ht="12">
      <c r="A2384" s="256"/>
      <c r="B2384" s="288"/>
      <c r="C2384" s="335"/>
      <c r="D2384" s="309"/>
      <c r="E2384" s="309"/>
      <c r="F2384" s="336"/>
      <c r="G2384" s="337"/>
      <c r="H2384" s="338"/>
      <c r="I2384" s="985"/>
    </row>
    <row r="2385" spans="1:9" ht="57" customHeight="1">
      <c r="A2385" s="256">
        <f>$A$2340</f>
        <v>2</v>
      </c>
      <c r="B2385" s="288" t="s">
        <v>149</v>
      </c>
      <c r="C2385" s="121" t="s">
        <v>78</v>
      </c>
      <c r="D2385" s="133" t="s">
        <v>71</v>
      </c>
      <c r="E2385" s="133" t="s">
        <v>71</v>
      </c>
      <c r="F2385" s="122" t="s">
        <v>0</v>
      </c>
      <c r="G2385" s="123">
        <v>1</v>
      </c>
      <c r="H2385" s="124"/>
      <c r="I2385" s="952">
        <f>G2385*H2385</f>
        <v>0</v>
      </c>
    </row>
    <row r="2386" spans="1:9" ht="12">
      <c r="A2386" s="249"/>
      <c r="B2386" s="288"/>
      <c r="C2386" s="120"/>
      <c r="D2386" s="125"/>
      <c r="E2386" s="125"/>
      <c r="F2386" s="286"/>
      <c r="G2386" s="292"/>
      <c r="H2386" s="293"/>
      <c r="I2386" s="978"/>
    </row>
    <row r="2387" spans="1:9" ht="36">
      <c r="A2387" s="256">
        <f>$A$2340</f>
        <v>2</v>
      </c>
      <c r="B2387" s="288" t="s">
        <v>156</v>
      </c>
      <c r="C2387" s="420" t="s">
        <v>231</v>
      </c>
      <c r="D2387" s="133" t="s">
        <v>71</v>
      </c>
      <c r="E2387" s="133" t="s">
        <v>71</v>
      </c>
      <c r="F2387" s="143" t="s">
        <v>0</v>
      </c>
      <c r="G2387" s="228">
        <v>3</v>
      </c>
      <c r="H2387" s="323"/>
      <c r="I2387" s="939">
        <f>G2387*H2387</f>
        <v>0</v>
      </c>
    </row>
    <row r="2388" spans="1:9" ht="12">
      <c r="A2388" s="249"/>
      <c r="B2388" s="288"/>
      <c r="C2388" s="120"/>
      <c r="D2388" s="125"/>
      <c r="E2388" s="125"/>
      <c r="F2388" s="286"/>
      <c r="G2388" s="292"/>
      <c r="H2388" s="293"/>
      <c r="I2388" s="978"/>
    </row>
    <row r="2389" spans="1:9" ht="48">
      <c r="A2389" s="256">
        <f>$A$2340</f>
        <v>2</v>
      </c>
      <c r="B2389" s="288" t="s">
        <v>157</v>
      </c>
      <c r="C2389" s="421" t="s">
        <v>232</v>
      </c>
      <c r="D2389" s="133" t="s">
        <v>71</v>
      </c>
      <c r="E2389" s="133" t="s">
        <v>71</v>
      </c>
      <c r="F2389" s="143" t="s">
        <v>22</v>
      </c>
      <c r="G2389" s="228">
        <v>20</v>
      </c>
      <c r="H2389" s="323"/>
      <c r="I2389" s="939">
        <f>G2389*H2389</f>
        <v>0</v>
      </c>
    </row>
    <row r="2390" spans="1:9" ht="12">
      <c r="A2390" s="249"/>
      <c r="B2390" s="288"/>
      <c r="C2390" s="120"/>
      <c r="D2390" s="125"/>
      <c r="E2390" s="125"/>
      <c r="F2390" s="286"/>
      <c r="G2390" s="292"/>
      <c r="H2390" s="293"/>
      <c r="I2390" s="978"/>
    </row>
    <row r="2391" spans="1:9" ht="55.5" customHeight="1">
      <c r="A2391" s="256">
        <f>$A$2340</f>
        <v>2</v>
      </c>
      <c r="B2391" s="285" t="s">
        <v>158</v>
      </c>
      <c r="C2391" s="121" t="s">
        <v>82</v>
      </c>
      <c r="D2391" s="133" t="s">
        <v>71</v>
      </c>
      <c r="E2391" s="133" t="s">
        <v>71</v>
      </c>
      <c r="F2391" s="143" t="s">
        <v>22</v>
      </c>
      <c r="G2391" s="114">
        <v>200</v>
      </c>
      <c r="H2391" s="229"/>
      <c r="I2391" s="939">
        <f>G2391*H2391</f>
        <v>0</v>
      </c>
    </row>
    <row r="2392" spans="1:9" ht="12">
      <c r="A2392" s="256"/>
      <c r="B2392" s="285"/>
      <c r="C2392" s="112"/>
      <c r="D2392" s="130"/>
      <c r="E2392" s="130"/>
      <c r="F2392" s="146"/>
      <c r="G2392" s="292"/>
      <c r="H2392" s="293"/>
      <c r="I2392" s="978"/>
    </row>
    <row r="2393" spans="1:9" ht="12">
      <c r="A2393" s="256">
        <f>$A$2340</f>
        <v>2</v>
      </c>
      <c r="B2393" s="285" t="s">
        <v>181</v>
      </c>
      <c r="C2393" s="302" t="s">
        <v>25</v>
      </c>
      <c r="D2393" s="133" t="s">
        <v>71</v>
      </c>
      <c r="E2393" s="133" t="s">
        <v>71</v>
      </c>
      <c r="F2393" s="143" t="s">
        <v>22</v>
      </c>
      <c r="G2393" s="114">
        <f>SUM(G2389:G2391)</f>
        <v>220</v>
      </c>
      <c r="H2393" s="229"/>
      <c r="I2393" s="939">
        <f>G2393*H2393</f>
        <v>0</v>
      </c>
    </row>
    <row r="2394" spans="1:9" ht="12">
      <c r="A2394" s="256"/>
      <c r="B2394" s="285"/>
      <c r="C2394" s="99"/>
      <c r="D2394" s="130"/>
      <c r="E2394" s="130"/>
      <c r="F2394" s="146"/>
      <c r="G2394" s="303"/>
      <c r="H2394" s="294"/>
      <c r="I2394" s="978"/>
    </row>
    <row r="2395" spans="1:9" ht="36">
      <c r="A2395" s="256">
        <f>$A$2340</f>
        <v>2</v>
      </c>
      <c r="B2395" s="285" t="s">
        <v>202</v>
      </c>
      <c r="C2395" s="112" t="s">
        <v>107</v>
      </c>
      <c r="D2395" s="130"/>
      <c r="E2395" s="130"/>
      <c r="F2395" s="146"/>
      <c r="G2395" s="100"/>
      <c r="H2395" s="304"/>
      <c r="I2395" s="980"/>
    </row>
    <row r="2396" spans="1:9" ht="12">
      <c r="A2396" s="256"/>
      <c r="B2396" s="285"/>
      <c r="C2396" s="112" t="s">
        <v>26</v>
      </c>
      <c r="D2396" s="130"/>
      <c r="E2396" s="130"/>
      <c r="F2396" s="146"/>
      <c r="G2396" s="100"/>
      <c r="H2396" s="304"/>
      <c r="I2396" s="980"/>
    </row>
    <row r="2397" spans="1:9" ht="24">
      <c r="A2397" s="256"/>
      <c r="B2397" s="285"/>
      <c r="C2397" s="112" t="s">
        <v>49</v>
      </c>
      <c r="D2397" s="130"/>
      <c r="E2397" s="130"/>
      <c r="F2397" s="146"/>
      <c r="G2397" s="100"/>
      <c r="H2397" s="304"/>
      <c r="I2397" s="980"/>
    </row>
    <row r="2398" spans="1:9" ht="12">
      <c r="A2398" s="256"/>
      <c r="B2398" s="285"/>
      <c r="C2398" s="112" t="s">
        <v>27</v>
      </c>
      <c r="D2398" s="130"/>
      <c r="E2398" s="130"/>
      <c r="F2398" s="146"/>
      <c r="G2398" s="100"/>
      <c r="H2398" s="304"/>
      <c r="I2398" s="980"/>
    </row>
    <row r="2399" spans="1:9" ht="24">
      <c r="A2399" s="256"/>
      <c r="B2399" s="285"/>
      <c r="C2399" s="112" t="s">
        <v>28</v>
      </c>
      <c r="D2399" s="130"/>
      <c r="E2399" s="130"/>
      <c r="F2399" s="146"/>
      <c r="G2399" s="100"/>
      <c r="H2399" s="304"/>
      <c r="I2399" s="980"/>
    </row>
    <row r="2400" spans="1:9" ht="24">
      <c r="A2400" s="256"/>
      <c r="B2400" s="285"/>
      <c r="C2400" s="112" t="s">
        <v>79</v>
      </c>
      <c r="D2400" s="130"/>
      <c r="E2400" s="130"/>
      <c r="F2400" s="146"/>
      <c r="G2400" s="100"/>
      <c r="H2400" s="304"/>
      <c r="I2400" s="980"/>
    </row>
    <row r="2401" spans="1:9" ht="12" customHeight="1">
      <c r="A2401" s="256"/>
      <c r="B2401" s="285"/>
      <c r="C2401" s="112" t="s">
        <v>53</v>
      </c>
      <c r="D2401" s="130"/>
      <c r="E2401" s="130"/>
      <c r="F2401" s="146"/>
      <c r="G2401" s="100"/>
      <c r="H2401" s="304"/>
      <c r="I2401" s="980"/>
    </row>
    <row r="2402" spans="1:9" ht="24">
      <c r="A2402" s="256"/>
      <c r="B2402" s="285"/>
      <c r="C2402" s="295" t="s">
        <v>108</v>
      </c>
      <c r="D2402" s="133" t="s">
        <v>71</v>
      </c>
      <c r="E2402" s="133" t="s">
        <v>71</v>
      </c>
      <c r="F2402" s="143" t="s">
        <v>0</v>
      </c>
      <c r="G2402" s="228">
        <v>1</v>
      </c>
      <c r="H2402" s="229"/>
      <c r="I2402" s="939">
        <f>G2402*H2402</f>
        <v>0</v>
      </c>
    </row>
    <row r="2403" spans="1:9" ht="12">
      <c r="A2403" s="305"/>
      <c r="B2403" s="306"/>
      <c r="C2403" s="99"/>
      <c r="D2403" s="130"/>
      <c r="E2403" s="130"/>
      <c r="F2403" s="146"/>
      <c r="G2403" s="100"/>
      <c r="H2403" s="304"/>
      <c r="I2403" s="980"/>
    </row>
    <row r="2404" spans="1:9" ht="72">
      <c r="A2404" s="256">
        <f>$A$2340</f>
        <v>2</v>
      </c>
      <c r="B2404" s="285" t="s">
        <v>203</v>
      </c>
      <c r="C2404" s="112" t="s">
        <v>109</v>
      </c>
      <c r="D2404" s="130"/>
      <c r="E2404" s="130"/>
      <c r="F2404" s="146"/>
      <c r="G2404" s="100"/>
      <c r="H2404" s="304"/>
      <c r="I2404" s="980"/>
    </row>
    <row r="2405" spans="1:9" ht="12">
      <c r="A2405" s="305"/>
      <c r="B2405" s="306"/>
      <c r="C2405" s="99" t="s">
        <v>26</v>
      </c>
      <c r="D2405" s="130"/>
      <c r="E2405" s="130"/>
      <c r="F2405" s="146"/>
      <c r="G2405" s="100"/>
      <c r="H2405" s="304"/>
      <c r="I2405" s="980"/>
    </row>
    <row r="2406" spans="1:9" ht="24">
      <c r="A2406" s="307"/>
      <c r="B2406" s="308"/>
      <c r="C2406" s="99" t="s">
        <v>49</v>
      </c>
      <c r="D2406" s="130"/>
      <c r="E2406" s="130"/>
      <c r="F2406" s="146"/>
      <c r="G2406" s="100"/>
      <c r="H2406" s="304"/>
      <c r="I2406" s="980"/>
    </row>
    <row r="2407" spans="1:9" ht="12">
      <c r="A2407" s="307"/>
      <c r="B2407" s="308"/>
      <c r="C2407" s="99" t="s">
        <v>27</v>
      </c>
      <c r="D2407" s="130"/>
      <c r="E2407" s="130"/>
      <c r="F2407" s="146"/>
      <c r="G2407" s="100"/>
      <c r="H2407" s="304"/>
      <c r="I2407" s="980"/>
    </row>
    <row r="2408" spans="1:9" ht="24">
      <c r="A2408" s="305"/>
      <c r="B2408" s="306"/>
      <c r="C2408" s="99" t="s">
        <v>28</v>
      </c>
      <c r="D2408" s="130"/>
      <c r="E2408" s="130"/>
      <c r="F2408" s="146"/>
      <c r="G2408" s="100"/>
      <c r="H2408" s="304"/>
      <c r="I2408" s="980"/>
    </row>
    <row r="2409" spans="1:9" ht="24">
      <c r="A2409" s="305"/>
      <c r="B2409" s="306"/>
      <c r="C2409" s="99" t="s">
        <v>79</v>
      </c>
      <c r="D2409" s="130"/>
      <c r="E2409" s="130"/>
      <c r="F2409" s="146"/>
      <c r="G2409" s="100"/>
      <c r="H2409" s="304"/>
      <c r="I2409" s="980"/>
    </row>
    <row r="2410" spans="1:9" ht="12.75" customHeight="1">
      <c r="A2410" s="305"/>
      <c r="B2410" s="306"/>
      <c r="C2410" s="112" t="s">
        <v>53</v>
      </c>
      <c r="D2410" s="130"/>
      <c r="E2410" s="130"/>
      <c r="F2410" s="146"/>
      <c r="G2410" s="100"/>
      <c r="H2410" s="304"/>
      <c r="I2410" s="980"/>
    </row>
    <row r="2411" spans="1:9" ht="48">
      <c r="A2411" s="305"/>
      <c r="B2411" s="306"/>
      <c r="C2411" s="112" t="s">
        <v>284</v>
      </c>
      <c r="D2411" s="130"/>
      <c r="E2411" s="130"/>
      <c r="F2411" s="146"/>
      <c r="G2411" s="100"/>
      <c r="H2411" s="304"/>
      <c r="I2411" s="980"/>
    </row>
    <row r="2412" spans="1:9" ht="24">
      <c r="A2412" s="305"/>
      <c r="B2412" s="306"/>
      <c r="C2412" s="302" t="s">
        <v>108</v>
      </c>
      <c r="D2412" s="133" t="s">
        <v>71</v>
      </c>
      <c r="E2412" s="133" t="s">
        <v>71</v>
      </c>
      <c r="F2412" s="143" t="s">
        <v>0</v>
      </c>
      <c r="G2412" s="228">
        <v>1</v>
      </c>
      <c r="H2412" s="229"/>
      <c r="I2412" s="939">
        <f>G2412*H2412</f>
        <v>0</v>
      </c>
    </row>
    <row r="2413" spans="1:9" ht="12">
      <c r="A2413" s="305"/>
      <c r="B2413" s="306"/>
      <c r="C2413" s="99"/>
      <c r="D2413" s="130"/>
      <c r="E2413" s="130"/>
      <c r="F2413" s="146"/>
      <c r="G2413" s="303"/>
      <c r="H2413" s="304"/>
      <c r="I2413" s="980"/>
    </row>
    <row r="2414" spans="1:9" ht="28">
      <c r="A2414" s="48">
        <f>A2340</f>
        <v>2</v>
      </c>
      <c r="B2414" s="270"/>
      <c r="C2414" s="50" t="s">
        <v>30</v>
      </c>
      <c r="D2414" s="51"/>
      <c r="E2414" s="51"/>
      <c r="F2414" s="51"/>
      <c r="G2414" s="40"/>
      <c r="H2414" s="52"/>
      <c r="I2414" s="935">
        <f>SUM(I2341:I2413)</f>
        <v>0</v>
      </c>
    </row>
    <row r="2416" spans="1:9" ht="28">
      <c r="A2416" s="48">
        <v>3</v>
      </c>
      <c r="B2416" s="50"/>
      <c r="C2416" s="39" t="s">
        <v>83</v>
      </c>
      <c r="D2416" s="51"/>
      <c r="E2416" s="51"/>
      <c r="F2416" s="51"/>
      <c r="G2416" s="40"/>
      <c r="H2416" s="41"/>
      <c r="I2416" s="935"/>
    </row>
    <row r="2417" spans="1:9" ht="12">
      <c r="A2417" s="282"/>
      <c r="B2417" s="283"/>
      <c r="C2417" s="284"/>
      <c r="D2417" s="222"/>
      <c r="E2417" s="222"/>
      <c r="F2417" s="223"/>
      <c r="G2417" s="224"/>
      <c r="H2417" s="225"/>
      <c r="I2417" s="976"/>
    </row>
    <row r="2418" spans="1:9" ht="72">
      <c r="A2418" s="256">
        <f>$A$2416</f>
        <v>3</v>
      </c>
      <c r="B2418" s="329" t="s">
        <v>5</v>
      </c>
      <c r="C2418" s="784" t="s">
        <v>110</v>
      </c>
      <c r="D2418" s="785"/>
      <c r="E2418" s="785"/>
      <c r="F2418" s="786"/>
      <c r="G2418" s="787"/>
      <c r="H2418" s="788"/>
      <c r="I2418" s="958"/>
    </row>
    <row r="2419" spans="1:9" ht="12">
      <c r="A2419" s="282"/>
      <c r="B2419" s="329"/>
      <c r="C2419" s="789" t="s">
        <v>111</v>
      </c>
      <c r="D2419" s="790"/>
      <c r="E2419" s="790"/>
      <c r="F2419" s="731" t="s">
        <v>0</v>
      </c>
      <c r="G2419" s="732">
        <v>1</v>
      </c>
      <c r="H2419" s="733"/>
      <c r="I2419" s="943">
        <f>G2419*H2419</f>
        <v>0</v>
      </c>
    </row>
    <row r="2420" spans="1:9" ht="12">
      <c r="A2420" s="282"/>
      <c r="B2420" s="329"/>
      <c r="C2420" s="156"/>
      <c r="D2420" s="222"/>
      <c r="E2420" s="222"/>
      <c r="F2420" s="286"/>
      <c r="G2420" s="292"/>
      <c r="H2420" s="293"/>
      <c r="I2420" s="978"/>
    </row>
    <row r="2421" spans="1:9" ht="46.5" customHeight="1">
      <c r="A2421" s="256">
        <f>$A$2416</f>
        <v>3</v>
      </c>
      <c r="B2421" s="329" t="s">
        <v>6</v>
      </c>
      <c r="C2421" s="221" t="s">
        <v>242</v>
      </c>
      <c r="D2421" s="222"/>
      <c r="E2421" s="222"/>
      <c r="F2421" s="223"/>
      <c r="G2421" s="224"/>
      <c r="H2421" s="225"/>
      <c r="I2421" s="976"/>
    </row>
    <row r="2422" spans="1:9" ht="12">
      <c r="A2422" s="282"/>
      <c r="B2422" s="329"/>
      <c r="C2422" s="334" t="s">
        <v>243</v>
      </c>
      <c r="D2422" s="222"/>
      <c r="E2422" s="222"/>
      <c r="F2422" s="223"/>
      <c r="G2422" s="224"/>
      <c r="H2422" s="225"/>
      <c r="I2422" s="976"/>
    </row>
    <row r="2423" spans="1:9" ht="12">
      <c r="A2423" s="282"/>
      <c r="B2423" s="329"/>
      <c r="C2423" s="226" t="s">
        <v>244</v>
      </c>
      <c r="D2423" s="132" t="s">
        <v>71</v>
      </c>
      <c r="E2423" s="132" t="s">
        <v>71</v>
      </c>
      <c r="F2423" s="227" t="s">
        <v>0</v>
      </c>
      <c r="G2423" s="228">
        <v>3</v>
      </c>
      <c r="H2423" s="229"/>
      <c r="I2423" s="939">
        <f>G2423*H2423</f>
        <v>0</v>
      </c>
    </row>
    <row r="2424" spans="1:9" ht="12">
      <c r="A2424" s="282"/>
      <c r="B2424" s="329"/>
      <c r="C2424" s="156"/>
      <c r="D2424" s="222"/>
      <c r="E2424" s="222"/>
      <c r="F2424" s="286"/>
      <c r="G2424" s="292"/>
      <c r="H2424" s="293"/>
      <c r="I2424" s="978"/>
    </row>
    <row r="2425" spans="1:9" ht="34.5" customHeight="1">
      <c r="A2425" s="256">
        <f>$A$2416</f>
        <v>3</v>
      </c>
      <c r="B2425" s="329" t="s">
        <v>7</v>
      </c>
      <c r="C2425" s="330" t="s">
        <v>84</v>
      </c>
      <c r="D2425" s="289"/>
      <c r="E2425" s="289"/>
      <c r="F2425" s="286"/>
      <c r="G2425" s="82"/>
      <c r="H2425" s="287"/>
      <c r="I2425" s="981"/>
    </row>
    <row r="2426" spans="1:9" ht="12">
      <c r="A2426" s="282"/>
      <c r="B2426" s="329"/>
      <c r="C2426" s="330" t="s">
        <v>85</v>
      </c>
      <c r="D2426" s="289"/>
      <c r="E2426" s="289"/>
      <c r="F2426" s="286"/>
      <c r="G2426" s="82"/>
      <c r="H2426" s="287"/>
      <c r="I2426" s="981"/>
    </row>
    <row r="2427" spans="1:9" ht="12">
      <c r="A2427" s="282"/>
      <c r="B2427" s="329"/>
      <c r="C2427" s="331" t="s">
        <v>86</v>
      </c>
      <c r="D2427" s="127"/>
      <c r="E2427" s="127"/>
      <c r="F2427" s="286"/>
      <c r="G2427" s="82"/>
      <c r="H2427" s="287"/>
      <c r="I2427" s="981"/>
    </row>
    <row r="2428" spans="1:9" ht="12">
      <c r="A2428" s="282"/>
      <c r="B2428" s="329"/>
      <c r="C2428" s="331" t="s">
        <v>87</v>
      </c>
      <c r="D2428" s="128"/>
      <c r="E2428" s="128"/>
      <c r="F2428" s="286"/>
      <c r="G2428" s="82"/>
      <c r="H2428" s="287"/>
      <c r="I2428" s="981"/>
    </row>
    <row r="2429" spans="1:9" ht="12">
      <c r="A2429" s="282"/>
      <c r="B2429" s="329"/>
      <c r="C2429" s="331" t="s">
        <v>88</v>
      </c>
      <c r="D2429" s="128"/>
      <c r="E2429" s="128"/>
      <c r="F2429" s="286"/>
      <c r="G2429" s="82"/>
      <c r="H2429" s="287"/>
      <c r="I2429" s="981"/>
    </row>
    <row r="2430" spans="1:9" ht="24">
      <c r="A2430" s="282"/>
      <c r="B2430" s="329"/>
      <c r="C2430" s="331" t="s">
        <v>89</v>
      </c>
      <c r="D2430" s="125"/>
      <c r="E2430" s="125"/>
      <c r="F2430" s="286"/>
      <c r="G2430" s="82"/>
      <c r="H2430" s="287"/>
      <c r="I2430" s="981"/>
    </row>
    <row r="2431" spans="1:9" ht="36">
      <c r="A2431" s="282"/>
      <c r="B2431" s="329"/>
      <c r="C2431" s="332" t="s">
        <v>90</v>
      </c>
      <c r="D2431" s="125"/>
      <c r="E2431" s="125"/>
      <c r="F2431" s="286"/>
      <c r="G2431" s="82"/>
      <c r="H2431" s="287"/>
      <c r="I2431" s="981"/>
    </row>
    <row r="2432" spans="1:9" ht="24">
      <c r="A2432" s="282"/>
      <c r="B2432" s="329"/>
      <c r="C2432" s="331" t="s">
        <v>91</v>
      </c>
      <c r="D2432" s="125"/>
      <c r="E2432" s="125"/>
      <c r="F2432" s="286"/>
      <c r="G2432" s="292"/>
      <c r="H2432" s="293"/>
      <c r="I2432" s="978"/>
    </row>
    <row r="2433" spans="1:9" ht="24" customHeight="1">
      <c r="A2433" s="282"/>
      <c r="B2433" s="329"/>
      <c r="C2433" s="332" t="s">
        <v>92</v>
      </c>
      <c r="D2433" s="125"/>
      <c r="E2433" s="125"/>
      <c r="F2433" s="286"/>
      <c r="G2433" s="292"/>
      <c r="H2433" s="293"/>
      <c r="I2433" s="978"/>
    </row>
    <row r="2434" spans="1:9" ht="12">
      <c r="A2434" s="282"/>
      <c r="B2434" s="329"/>
      <c r="C2434" s="332" t="s">
        <v>93</v>
      </c>
      <c r="D2434" s="125"/>
      <c r="E2434" s="125"/>
      <c r="F2434" s="286"/>
      <c r="G2434" s="292"/>
      <c r="H2434" s="293"/>
      <c r="I2434" s="978"/>
    </row>
    <row r="2435" spans="1:9" ht="12">
      <c r="A2435" s="282"/>
      <c r="B2435" s="329"/>
      <c r="C2435" s="331" t="s">
        <v>94</v>
      </c>
      <c r="D2435" s="125"/>
      <c r="E2435" s="125"/>
      <c r="F2435" s="286"/>
      <c r="G2435" s="292"/>
      <c r="H2435" s="293"/>
      <c r="I2435" s="978"/>
    </row>
    <row r="2436" spans="1:9" ht="12">
      <c r="A2436" s="282"/>
      <c r="B2436" s="329"/>
      <c r="C2436" s="331" t="s">
        <v>95</v>
      </c>
      <c r="D2436" s="125"/>
      <c r="E2436" s="125"/>
      <c r="F2436" s="286"/>
      <c r="G2436" s="292"/>
      <c r="H2436" s="293"/>
      <c r="I2436" s="978"/>
    </row>
    <row r="2437" spans="1:9" ht="24">
      <c r="A2437" s="282"/>
      <c r="B2437" s="329"/>
      <c r="C2437" s="331" t="s">
        <v>96</v>
      </c>
      <c r="D2437" s="125"/>
      <c r="E2437" s="125"/>
      <c r="F2437" s="286"/>
      <c r="G2437" s="292"/>
      <c r="H2437" s="293"/>
      <c r="I2437" s="978"/>
    </row>
    <row r="2438" spans="1:9" ht="24">
      <c r="A2438" s="282"/>
      <c r="B2438" s="329"/>
      <c r="C2438" s="330" t="s">
        <v>97</v>
      </c>
      <c r="D2438" s="125"/>
      <c r="E2438" s="125"/>
      <c r="F2438" s="286"/>
      <c r="G2438" s="292"/>
      <c r="H2438" s="293"/>
      <c r="I2438" s="978"/>
    </row>
    <row r="2439" spans="1:9" ht="12">
      <c r="A2439" s="282"/>
      <c r="B2439" s="329"/>
      <c r="C2439" s="333" t="s">
        <v>98</v>
      </c>
      <c r="D2439" s="132" t="s">
        <v>71</v>
      </c>
      <c r="E2439" s="132" t="s">
        <v>71</v>
      </c>
      <c r="F2439" s="227" t="s">
        <v>22</v>
      </c>
      <c r="G2439" s="228">
        <v>15</v>
      </c>
      <c r="H2439" s="229"/>
      <c r="I2439" s="939">
        <f>G2439*H2439</f>
        <v>0</v>
      </c>
    </row>
    <row r="2440" spans="1:9" ht="12">
      <c r="A2440" s="282"/>
      <c r="B2440" s="329"/>
      <c r="C2440" s="156"/>
      <c r="D2440" s="222"/>
      <c r="E2440" s="222"/>
      <c r="F2440" s="223"/>
      <c r="G2440" s="224"/>
      <c r="H2440" s="225"/>
      <c r="I2440" s="976"/>
    </row>
    <row r="2441" spans="1:9" ht="34.5" customHeight="1">
      <c r="A2441" s="256">
        <f>$A$2416</f>
        <v>3</v>
      </c>
      <c r="B2441" s="329" t="s">
        <v>8</v>
      </c>
      <c r="C2441" s="330" t="s">
        <v>249</v>
      </c>
      <c r="D2441" s="289"/>
      <c r="E2441" s="289"/>
      <c r="F2441" s="286"/>
      <c r="G2441" s="82"/>
      <c r="H2441" s="287"/>
      <c r="I2441" s="981"/>
    </row>
    <row r="2442" spans="1:9" ht="12">
      <c r="A2442" s="282"/>
      <c r="B2442" s="329"/>
      <c r="C2442" s="330" t="s">
        <v>85</v>
      </c>
      <c r="D2442" s="289"/>
      <c r="E2442" s="289"/>
      <c r="F2442" s="286"/>
      <c r="G2442" s="82"/>
      <c r="H2442" s="287"/>
      <c r="I2442" s="981"/>
    </row>
    <row r="2443" spans="1:9" ht="12">
      <c r="A2443" s="282"/>
      <c r="B2443" s="329"/>
      <c r="C2443" s="331" t="s">
        <v>86</v>
      </c>
      <c r="D2443" s="127"/>
      <c r="E2443" s="127"/>
      <c r="F2443" s="286"/>
      <c r="G2443" s="82"/>
      <c r="H2443" s="287"/>
      <c r="I2443" s="981"/>
    </row>
    <row r="2444" spans="1:9" ht="12">
      <c r="A2444" s="282"/>
      <c r="B2444" s="329"/>
      <c r="C2444" s="331" t="s">
        <v>87</v>
      </c>
      <c r="D2444" s="128"/>
      <c r="E2444" s="128"/>
      <c r="F2444" s="286"/>
      <c r="G2444" s="82"/>
      <c r="H2444" s="287"/>
      <c r="I2444" s="981"/>
    </row>
    <row r="2445" spans="1:9" ht="12">
      <c r="A2445" s="282"/>
      <c r="B2445" s="329"/>
      <c r="C2445" s="331" t="s">
        <v>88</v>
      </c>
      <c r="D2445" s="128"/>
      <c r="E2445" s="128"/>
      <c r="F2445" s="286"/>
      <c r="G2445" s="82"/>
      <c r="H2445" s="287"/>
      <c r="I2445" s="981"/>
    </row>
    <row r="2446" spans="1:9" ht="24">
      <c r="A2446" s="282"/>
      <c r="B2446" s="329"/>
      <c r="C2446" s="331" t="s">
        <v>89</v>
      </c>
      <c r="D2446" s="125"/>
      <c r="E2446" s="125"/>
      <c r="F2446" s="286"/>
      <c r="G2446" s="82"/>
      <c r="H2446" s="287"/>
      <c r="I2446" s="981"/>
    </row>
    <row r="2447" spans="1:9" ht="36">
      <c r="A2447" s="282"/>
      <c r="B2447" s="329"/>
      <c r="C2447" s="332" t="s">
        <v>250</v>
      </c>
      <c r="D2447" s="125"/>
      <c r="E2447" s="125"/>
      <c r="F2447" s="286"/>
      <c r="G2447" s="82"/>
      <c r="H2447" s="287"/>
      <c r="I2447" s="981"/>
    </row>
    <row r="2448" spans="1:9" ht="24">
      <c r="A2448" s="282"/>
      <c r="B2448" s="329"/>
      <c r="C2448" s="331" t="s">
        <v>91</v>
      </c>
      <c r="D2448" s="125"/>
      <c r="E2448" s="125"/>
      <c r="F2448" s="286"/>
      <c r="G2448" s="292"/>
      <c r="H2448" s="293"/>
      <c r="I2448" s="978"/>
    </row>
    <row r="2449" spans="1:9" ht="21.75" customHeight="1">
      <c r="A2449" s="282"/>
      <c r="B2449" s="329"/>
      <c r="C2449" s="332" t="s">
        <v>92</v>
      </c>
      <c r="D2449" s="125"/>
      <c r="E2449" s="125"/>
      <c r="F2449" s="286"/>
      <c r="G2449" s="292"/>
      <c r="H2449" s="293"/>
      <c r="I2449" s="978"/>
    </row>
    <row r="2450" spans="1:9" ht="12">
      <c r="A2450" s="282"/>
      <c r="B2450" s="329"/>
      <c r="C2450" s="332" t="s">
        <v>93</v>
      </c>
      <c r="D2450" s="125"/>
      <c r="E2450" s="125"/>
      <c r="F2450" s="286"/>
      <c r="G2450" s="292"/>
      <c r="H2450" s="293"/>
      <c r="I2450" s="978"/>
    </row>
    <row r="2451" spans="1:9" ht="12">
      <c r="A2451" s="282"/>
      <c r="B2451" s="329"/>
      <c r="C2451" s="331" t="s">
        <v>94</v>
      </c>
      <c r="D2451" s="125"/>
      <c r="E2451" s="125"/>
      <c r="F2451" s="286"/>
      <c r="G2451" s="292"/>
      <c r="H2451" s="293"/>
      <c r="I2451" s="978"/>
    </row>
    <row r="2452" spans="1:9" ht="12">
      <c r="A2452" s="282"/>
      <c r="B2452" s="329"/>
      <c r="C2452" s="331" t="s">
        <v>95</v>
      </c>
      <c r="D2452" s="125"/>
      <c r="E2452" s="125"/>
      <c r="F2452" s="286"/>
      <c r="G2452" s="292"/>
      <c r="H2452" s="293"/>
      <c r="I2452" s="978"/>
    </row>
    <row r="2453" spans="1:9" ht="24">
      <c r="A2453" s="282"/>
      <c r="B2453" s="329"/>
      <c r="C2453" s="331" t="s">
        <v>96</v>
      </c>
      <c r="D2453" s="125"/>
      <c r="E2453" s="125"/>
      <c r="F2453" s="286"/>
      <c r="G2453" s="292"/>
      <c r="H2453" s="293"/>
      <c r="I2453" s="978"/>
    </row>
    <row r="2454" spans="1:9" ht="24">
      <c r="A2454" s="282"/>
      <c r="B2454" s="329"/>
      <c r="C2454" s="330" t="s">
        <v>97</v>
      </c>
      <c r="D2454" s="125"/>
      <c r="E2454" s="125"/>
      <c r="F2454" s="286"/>
      <c r="G2454" s="292"/>
      <c r="H2454" s="293"/>
      <c r="I2454" s="978"/>
    </row>
    <row r="2455" spans="1:9" ht="12">
      <c r="A2455" s="282"/>
      <c r="B2455" s="329"/>
      <c r="C2455" s="333" t="s">
        <v>98</v>
      </c>
      <c r="D2455" s="132" t="s">
        <v>71</v>
      </c>
      <c r="E2455" s="132" t="s">
        <v>71</v>
      </c>
      <c r="F2455" s="227" t="s">
        <v>22</v>
      </c>
      <c r="G2455" s="228">
        <v>20</v>
      </c>
      <c r="H2455" s="229"/>
      <c r="I2455" s="939">
        <f>G2455*H2455</f>
        <v>0</v>
      </c>
    </row>
    <row r="2456" spans="1:9" ht="12">
      <c r="A2456" s="282"/>
      <c r="B2456" s="329"/>
      <c r="C2456" s="425"/>
      <c r="D2456" s="289"/>
      <c r="E2456" s="289"/>
      <c r="F2456" s="286"/>
      <c r="G2456" s="82"/>
      <c r="H2456" s="287"/>
      <c r="I2456" s="981"/>
    </row>
    <row r="2457" spans="1:9" ht="36">
      <c r="A2457" s="256">
        <f>$A$2416</f>
        <v>3</v>
      </c>
      <c r="B2457" s="329" t="s">
        <v>9</v>
      </c>
      <c r="C2457" s="426" t="s">
        <v>252</v>
      </c>
      <c r="D2457" s="132" t="s">
        <v>71</v>
      </c>
      <c r="E2457" s="132" t="s">
        <v>71</v>
      </c>
      <c r="F2457" s="227" t="s">
        <v>22</v>
      </c>
      <c r="G2457" s="228">
        <v>35</v>
      </c>
      <c r="H2457" s="229"/>
      <c r="I2457" s="939">
        <f>G2457*H2457</f>
        <v>0</v>
      </c>
    </row>
    <row r="2458" spans="1:9" ht="12">
      <c r="A2458" s="282"/>
      <c r="B2458" s="329"/>
      <c r="C2458" s="330"/>
      <c r="D2458" s="125"/>
      <c r="E2458" s="125"/>
      <c r="F2458" s="286"/>
      <c r="G2458" s="292"/>
      <c r="H2458" s="293"/>
      <c r="I2458" s="978"/>
    </row>
    <row r="2459" spans="1:9" ht="48">
      <c r="A2459" s="256">
        <f>$A$2416</f>
        <v>3</v>
      </c>
      <c r="B2459" s="329" t="s">
        <v>10</v>
      </c>
      <c r="C2459" s="333" t="s">
        <v>99</v>
      </c>
      <c r="D2459" s="132" t="s">
        <v>71</v>
      </c>
      <c r="E2459" s="132" t="s">
        <v>71</v>
      </c>
      <c r="F2459" s="227" t="s">
        <v>22</v>
      </c>
      <c r="G2459" s="228">
        <v>50</v>
      </c>
      <c r="H2459" s="229"/>
      <c r="I2459" s="939">
        <f>G2459*H2459</f>
        <v>0</v>
      </c>
    </row>
    <row r="2460" spans="1:9" ht="12">
      <c r="A2460" s="282"/>
      <c r="B2460" s="329"/>
      <c r="C2460" s="330"/>
      <c r="D2460" s="125"/>
      <c r="E2460" s="125"/>
      <c r="F2460" s="286"/>
      <c r="G2460" s="292"/>
      <c r="H2460" s="293"/>
      <c r="I2460" s="978"/>
    </row>
    <row r="2461" spans="1:9" ht="24">
      <c r="A2461" s="256">
        <f>$A$2416</f>
        <v>3</v>
      </c>
      <c r="B2461" s="329" t="s">
        <v>20</v>
      </c>
      <c r="C2461" s="333" t="s">
        <v>100</v>
      </c>
      <c r="D2461" s="132" t="s">
        <v>71</v>
      </c>
      <c r="E2461" s="132" t="s">
        <v>71</v>
      </c>
      <c r="F2461" s="227" t="s">
        <v>22</v>
      </c>
      <c r="G2461" s="228">
        <v>35</v>
      </c>
      <c r="H2461" s="229"/>
      <c r="I2461" s="939">
        <f>G2461*H2461</f>
        <v>0</v>
      </c>
    </row>
    <row r="2462" spans="1:9" ht="12">
      <c r="A2462" s="282"/>
      <c r="B2462" s="329"/>
      <c r="C2462" s="445"/>
      <c r="D2462" s="298"/>
      <c r="E2462" s="298"/>
      <c r="F2462" s="286"/>
      <c r="G2462" s="292"/>
      <c r="H2462" s="293"/>
      <c r="I2462" s="978"/>
    </row>
    <row r="2463" spans="1:9" ht="28">
      <c r="A2463" s="48">
        <f>A2416</f>
        <v>3</v>
      </c>
      <c r="B2463" s="270"/>
      <c r="C2463" s="50" t="s">
        <v>101</v>
      </c>
      <c r="D2463" s="51"/>
      <c r="E2463" s="51"/>
      <c r="F2463" s="51"/>
      <c r="G2463" s="40"/>
      <c r="H2463" s="52"/>
      <c r="I2463" s="935">
        <f>SUM(I2417:I2462)</f>
        <v>0</v>
      </c>
    </row>
    <row r="2465" spans="1:9" ht="28">
      <c r="A2465" s="58">
        <v>4</v>
      </c>
      <c r="B2465" s="32"/>
      <c r="C2465" s="60" t="s">
        <v>54</v>
      </c>
      <c r="D2465" s="57"/>
      <c r="E2465" s="57"/>
      <c r="F2465" s="57"/>
      <c r="G2465" s="189"/>
      <c r="H2465" s="59"/>
      <c r="I2465" s="956"/>
    </row>
    <row r="2467" spans="1:9" ht="60">
      <c r="A2467" s="65">
        <f>$A$2465</f>
        <v>4</v>
      </c>
      <c r="B2467" s="188" t="s">
        <v>5</v>
      </c>
      <c r="C2467" s="160" t="s">
        <v>55</v>
      </c>
      <c r="D2467" s="132" t="s">
        <v>71</v>
      </c>
      <c r="E2467" s="132" t="s">
        <v>71</v>
      </c>
      <c r="F2467" s="137" t="s">
        <v>0</v>
      </c>
      <c r="G2467" s="138">
        <v>1</v>
      </c>
      <c r="H2467" s="187"/>
      <c r="I2467" s="962">
        <f>G2467*H2467</f>
        <v>0</v>
      </c>
    </row>
    <row r="2468" spans="1:9" ht="12">
      <c r="A2468" s="68"/>
      <c r="B2468" s="190"/>
      <c r="C2468" s="92"/>
      <c r="D2468" s="248"/>
      <c r="E2468" s="248"/>
      <c r="F2468" s="152"/>
      <c r="G2468" s="153"/>
      <c r="H2468" s="154"/>
      <c r="I2468" s="963"/>
    </row>
    <row r="2469" spans="1:9" ht="24">
      <c r="A2469" s="65">
        <f>$A$2465</f>
        <v>4</v>
      </c>
      <c r="B2469" s="188" t="s">
        <v>6</v>
      </c>
      <c r="C2469" s="155" t="s">
        <v>56</v>
      </c>
      <c r="D2469" s="132" t="s">
        <v>71</v>
      </c>
      <c r="E2469" s="132" t="s">
        <v>71</v>
      </c>
      <c r="F2469" s="137" t="s">
        <v>0</v>
      </c>
      <c r="G2469" s="138">
        <v>1</v>
      </c>
      <c r="H2469" s="151"/>
      <c r="I2469" s="964">
        <f>G2469*H2469</f>
        <v>0</v>
      </c>
    </row>
    <row r="2470" spans="1:9" ht="12">
      <c r="A2470" s="65"/>
      <c r="B2470" s="188"/>
      <c r="C2470" s="156"/>
      <c r="D2470" s="248"/>
      <c r="E2470" s="248"/>
      <c r="F2470" s="139"/>
      <c r="G2470" s="157"/>
      <c r="H2470" s="100"/>
      <c r="I2470" s="947"/>
    </row>
    <row r="2471" spans="1:9" ht="13">
      <c r="A2471" s="65">
        <f>$A$2465</f>
        <v>4</v>
      </c>
      <c r="B2471" s="188" t="s">
        <v>7</v>
      </c>
      <c r="C2471" s="160" t="s">
        <v>57</v>
      </c>
      <c r="D2471" s="132" t="s">
        <v>71</v>
      </c>
      <c r="E2471" s="132" t="s">
        <v>71</v>
      </c>
      <c r="F2471" s="137" t="s">
        <v>0</v>
      </c>
      <c r="G2471" s="158">
        <v>1</v>
      </c>
      <c r="H2471" s="159"/>
      <c r="I2471" s="964">
        <f>G2471*H2471</f>
        <v>0</v>
      </c>
    </row>
    <row r="2472" spans="1:9" ht="12">
      <c r="A2472" s="63"/>
      <c r="B2472" s="188"/>
      <c r="C2472" s="211"/>
      <c r="D2472" s="202"/>
      <c r="E2472" s="202"/>
      <c r="F2472" s="198"/>
      <c r="G2472" s="204"/>
      <c r="H2472" s="205"/>
      <c r="I2472" s="960"/>
    </row>
    <row r="2473" spans="1:9" ht="28">
      <c r="A2473" s="58">
        <f>A2465</f>
        <v>4</v>
      </c>
      <c r="B2473" s="67"/>
      <c r="C2473" s="32" t="s">
        <v>58</v>
      </c>
      <c r="D2473" s="57"/>
      <c r="E2473" s="57"/>
      <c r="F2473" s="57"/>
      <c r="G2473" s="189"/>
      <c r="H2473" s="212"/>
      <c r="I2473" s="965">
        <f>SUM(I2466:I2472)</f>
        <v>0</v>
      </c>
    </row>
    <row r="2475" spans="1:9" ht="14">
      <c r="A2475" s="37">
        <v>5</v>
      </c>
      <c r="B2475" s="22"/>
      <c r="C2475" s="60" t="s">
        <v>33</v>
      </c>
      <c r="D2475" s="174"/>
      <c r="E2475" s="174"/>
      <c r="F2475" s="174"/>
      <c r="G2475" s="23"/>
      <c r="H2475" s="184"/>
      <c r="I2475" s="966"/>
    </row>
    <row r="2476" spans="1:9" ht="13">
      <c r="A2476" s="239"/>
      <c r="B2476" s="240"/>
      <c r="C2476" s="241"/>
      <c r="D2476" s="242"/>
      <c r="E2476" s="242"/>
      <c r="F2476" s="242"/>
      <c r="G2476" s="243"/>
      <c r="H2476" s="244"/>
      <c r="I2476" s="967"/>
    </row>
    <row r="2477" spans="1:9" ht="13">
      <c r="A2477" s="65">
        <f>$A$2475</f>
        <v>5</v>
      </c>
      <c r="B2477" s="188" t="s">
        <v>5</v>
      </c>
      <c r="C2477" s="165" t="s">
        <v>34</v>
      </c>
      <c r="D2477" s="132" t="s">
        <v>71</v>
      </c>
      <c r="E2477" s="132" t="s">
        <v>71</v>
      </c>
      <c r="F2477" s="169" t="s">
        <v>0</v>
      </c>
      <c r="G2477" s="181">
        <v>1</v>
      </c>
      <c r="H2477" s="94"/>
      <c r="I2477" s="954">
        <f>G2477*H2477</f>
        <v>0</v>
      </c>
    </row>
    <row r="2478" spans="1:9">
      <c r="C2478" s="161"/>
      <c r="D2478" s="175"/>
      <c r="E2478" s="175"/>
      <c r="F2478" s="170"/>
      <c r="G2478" s="182"/>
      <c r="H2478" s="162"/>
      <c r="I2478" s="968"/>
    </row>
    <row r="2479" spans="1:9" ht="13">
      <c r="A2479" s="65">
        <f>$A$2475</f>
        <v>5</v>
      </c>
      <c r="B2479" s="188" t="s">
        <v>6</v>
      </c>
      <c r="C2479" s="165" t="s">
        <v>35</v>
      </c>
      <c r="D2479" s="132" t="s">
        <v>71</v>
      </c>
      <c r="E2479" s="132" t="s">
        <v>71</v>
      </c>
      <c r="F2479" s="169" t="s">
        <v>0</v>
      </c>
      <c r="G2479" s="181">
        <v>1</v>
      </c>
      <c r="H2479" s="94"/>
      <c r="I2479" s="954">
        <f>G2479*H2479</f>
        <v>0</v>
      </c>
    </row>
    <row r="2480" spans="1:9">
      <c r="C2480" s="163"/>
      <c r="D2480" s="176"/>
      <c r="E2480" s="176"/>
      <c r="F2480" s="31"/>
      <c r="G2480" s="183"/>
      <c r="H2480" s="7"/>
      <c r="I2480" s="969"/>
    </row>
    <row r="2481" spans="1:9" ht="36">
      <c r="A2481" s="65">
        <f>$A$2475</f>
        <v>5</v>
      </c>
      <c r="B2481" s="188" t="s">
        <v>7</v>
      </c>
      <c r="C2481" s="165" t="s">
        <v>103</v>
      </c>
      <c r="D2481" s="132" t="s">
        <v>71</v>
      </c>
      <c r="E2481" s="132" t="s">
        <v>71</v>
      </c>
      <c r="F2481" s="169" t="s">
        <v>0</v>
      </c>
      <c r="G2481" s="181">
        <v>1</v>
      </c>
      <c r="H2481" s="94"/>
      <c r="I2481" s="954">
        <f>G2481*H2481</f>
        <v>0</v>
      </c>
    </row>
    <row r="2482" spans="1:9">
      <c r="C2482" s="163"/>
      <c r="D2482" s="176"/>
      <c r="E2482" s="176"/>
      <c r="F2482" s="31"/>
      <c r="G2482" s="183"/>
      <c r="H2482" s="164"/>
      <c r="I2482" s="970"/>
    </row>
    <row r="2483" spans="1:9" ht="60">
      <c r="A2483" s="65">
        <f>$A$2475</f>
        <v>5</v>
      </c>
      <c r="B2483" s="188" t="s">
        <v>8</v>
      </c>
      <c r="C2483" s="166" t="s">
        <v>36</v>
      </c>
      <c r="D2483" s="177"/>
      <c r="E2483" s="177"/>
      <c r="F2483" s="31"/>
      <c r="G2483" s="183"/>
      <c r="H2483" s="164"/>
      <c r="I2483" s="970"/>
    </row>
    <row r="2484" spans="1:9" ht="12">
      <c r="C2484" s="166" t="s">
        <v>37</v>
      </c>
      <c r="D2484" s="177"/>
      <c r="E2484" s="177"/>
      <c r="F2484" s="31"/>
      <c r="G2484" s="183"/>
      <c r="H2484" s="164"/>
      <c r="I2484" s="970"/>
    </row>
    <row r="2485" spans="1:9" ht="24">
      <c r="C2485" s="167" t="s">
        <v>38</v>
      </c>
      <c r="D2485" s="178"/>
      <c r="E2485" s="178"/>
      <c r="F2485" s="31"/>
      <c r="G2485" s="183"/>
      <c r="H2485" s="164"/>
      <c r="I2485" s="970"/>
    </row>
    <row r="2486" spans="1:9" ht="24">
      <c r="C2486" s="167" t="s">
        <v>39</v>
      </c>
      <c r="D2486" s="178"/>
      <c r="E2486" s="178"/>
      <c r="F2486" s="31"/>
      <c r="G2486" s="183"/>
      <c r="H2486" s="164"/>
      <c r="I2486" s="970"/>
    </row>
    <row r="2487" spans="1:9" ht="36">
      <c r="C2487" s="167" t="s">
        <v>40</v>
      </c>
      <c r="D2487" s="178"/>
      <c r="E2487" s="178"/>
      <c r="F2487" s="31"/>
      <c r="G2487" s="183"/>
      <c r="H2487" s="164"/>
      <c r="I2487" s="970"/>
    </row>
    <row r="2488" spans="1:9" ht="24">
      <c r="C2488" s="167" t="s">
        <v>41</v>
      </c>
      <c r="D2488" s="178"/>
      <c r="E2488" s="178"/>
      <c r="F2488" s="31"/>
      <c r="G2488" s="183"/>
      <c r="H2488" s="164"/>
      <c r="I2488" s="970"/>
    </row>
    <row r="2489" spans="1:9" ht="36">
      <c r="C2489" s="167" t="s">
        <v>42</v>
      </c>
      <c r="D2489" s="178"/>
      <c r="E2489" s="178"/>
      <c r="F2489" s="31"/>
      <c r="G2489" s="183"/>
      <c r="H2489" s="164"/>
      <c r="I2489" s="970"/>
    </row>
    <row r="2490" spans="1:9" ht="24">
      <c r="C2490" s="168" t="s">
        <v>43</v>
      </c>
      <c r="D2490" s="132" t="s">
        <v>71</v>
      </c>
      <c r="E2490" s="132" t="s">
        <v>71</v>
      </c>
      <c r="F2490" s="169" t="s">
        <v>0</v>
      </c>
      <c r="G2490" s="181">
        <v>1</v>
      </c>
      <c r="H2490" s="94"/>
      <c r="I2490" s="954">
        <f>G2490*H2490</f>
        <v>0</v>
      </c>
    </row>
    <row r="2491" spans="1:9" ht="12">
      <c r="C2491" s="28"/>
      <c r="D2491" s="21"/>
      <c r="E2491" s="21"/>
      <c r="F2491" s="29"/>
      <c r="G2491" s="30"/>
      <c r="H2491" s="13"/>
      <c r="I2491" s="940"/>
    </row>
    <row r="2492" spans="1:9" ht="14">
      <c r="A2492" s="58">
        <f>A2475</f>
        <v>5</v>
      </c>
      <c r="B2492" s="67"/>
      <c r="C2492" s="32" t="s">
        <v>44</v>
      </c>
      <c r="D2492" s="57"/>
      <c r="E2492" s="57"/>
      <c r="F2492" s="57"/>
      <c r="G2492" s="189"/>
      <c r="H2492" s="212"/>
      <c r="I2492" s="965">
        <f>SUM(I2476:I2491)</f>
        <v>0</v>
      </c>
    </row>
    <row r="2494" spans="1:9" ht="60">
      <c r="A2494" s="390"/>
      <c r="B2494" s="390"/>
      <c r="C2494" s="391" t="s">
        <v>285</v>
      </c>
      <c r="D2494" s="392"/>
      <c r="E2494" s="392"/>
      <c r="F2494" s="393"/>
      <c r="G2494" s="394"/>
      <c r="H2494" s="395"/>
      <c r="I2494" s="971">
        <f>SUM(I2338,I2414,I2463,I2473,I2492)</f>
        <v>0</v>
      </c>
    </row>
    <row r="2496" spans="1:9" ht="15">
      <c r="A2496" s="446"/>
      <c r="B2496" s="446"/>
      <c r="C2496" s="447" t="s">
        <v>286</v>
      </c>
      <c r="D2496" s="448"/>
      <c r="E2496" s="448"/>
      <c r="F2496" s="449"/>
      <c r="G2496" s="450"/>
      <c r="H2496" s="451"/>
      <c r="I2496" s="997">
        <f>SUM(I130,I282,I424,I566,I725,I857,I913,I1054,I1185,I1429,I1663,I1784,I1897,I2011,I2125,I2312,I2494)</f>
        <v>0</v>
      </c>
    </row>
  </sheetData>
  <customSheetViews>
    <customSheetView guid="{D18DB499-0579-FF4A-9B8B-3F60D92FC7BB}" scale="144" showPageBreaks="1" showGridLines="0" printArea="1" view="pageBreakPreview" topLeftCell="A2468">
      <selection activeCell="C2391" sqref="C2391"/>
      <rowBreaks count="1" manualBreakCount="1">
        <brk id="1246" max="8" man="1"/>
      </rowBreaks>
      <pageMargins left="0.70866141732283472" right="0.70866141732283472" top="0.74803149606299213" bottom="0.74803149606299213" header="0.31496062992125984" footer="0.31496062992125984"/>
      <pageSetup paperSize="9" fitToHeight="2" orientation="portrait" horizontalDpi="300" verticalDpi="300" r:id="rId1"/>
      <headerFooter>
        <oddFooter>&amp;L&amp;"Arial Rounded MT Bold,Podebljano"&amp;9Elipsa - S.Z. d.o.o., Zagreb&amp;R&amp;8 4-&amp;P</oddFooter>
      </headerFooter>
    </customSheetView>
    <customSheetView guid="{CDB37B5C-25E8-6845-A1FE-C2EB28E94FE7}" showPageBreaks="1" showGridLines="0" printArea="1" view="pageBreakPreview" topLeftCell="A2481">
      <selection activeCell="C2375" sqref="C2375"/>
      <rowBreaks count="1" manualBreakCount="1">
        <brk id="1246" max="8" man="1"/>
      </rowBreaks>
      <pageMargins left="0.70866141732283472" right="0.70866141732283472" top="0.74803149606299213" bottom="0.74803149606299213" header="0.31496062992125984" footer="0.31496062992125984"/>
      <pageSetup paperSize="9" fitToHeight="2" orientation="portrait" horizontalDpi="300" verticalDpi="300" r:id="rId2"/>
      <headerFooter>
        <oddFooter>&amp;L&amp;"Arial Rounded MT Bold,Podebljano"&amp;9Elipsa - S.Z. d.o.o., Zagreb&amp;R&amp;8 4-&amp;P</oddFooter>
      </headerFooter>
    </customSheetView>
    <customSheetView guid="{EB3190D5-F4CE-42A5-A802-28C41937F1DA}" showPageBreaks="1" showGridLines="0" printArea="1" view="pageBreakPreview" topLeftCell="A2481">
      <selection activeCell="C2375" sqref="C2375"/>
      <rowBreaks count="1" manualBreakCount="1">
        <brk id="1246" max="8" man="1"/>
      </rowBreaks>
      <pageMargins left="0.70866141732283472" right="0.70866141732283472" top="0.74803149606299213" bottom="0.74803149606299213" header="0.31496062992125984" footer="0.31496062992125984"/>
      <pageSetup paperSize="9" fitToHeight="2" orientation="portrait" horizontalDpi="300" verticalDpi="300" r:id="rId3"/>
      <headerFooter>
        <oddFooter>&amp;L&amp;"Arial Rounded MT Bold,Podebljano"&amp;9Elipsa - S.Z. d.o.o., Zagreb&amp;R&amp;8 4-&amp;P</oddFooter>
      </headerFooter>
    </customSheetView>
  </customSheetViews>
  <mergeCells count="3">
    <mergeCell ref="A6:B6"/>
    <mergeCell ref="F4:I4"/>
    <mergeCell ref="F5:I5"/>
  </mergeCells>
  <conditionalFormatting sqref="G36">
    <cfRule type="cellIs" dxfId="712" priority="42" stopIfTrue="1" operator="equal">
      <formula>0</formula>
    </cfRule>
  </conditionalFormatting>
  <conditionalFormatting sqref="G39">
    <cfRule type="cellIs" dxfId="711" priority="41" stopIfTrue="1" operator="equal">
      <formula>0</formula>
    </cfRule>
  </conditionalFormatting>
  <conditionalFormatting sqref="G184">
    <cfRule type="cellIs" dxfId="710" priority="40" stopIfTrue="1" operator="equal">
      <formula>0</formula>
    </cfRule>
  </conditionalFormatting>
  <conditionalFormatting sqref="G187">
    <cfRule type="cellIs" dxfId="709" priority="39" stopIfTrue="1" operator="equal">
      <formula>0</formula>
    </cfRule>
  </conditionalFormatting>
  <conditionalFormatting sqref="G326">
    <cfRule type="cellIs" dxfId="708" priority="38" stopIfTrue="1" operator="equal">
      <formula>0</formula>
    </cfRule>
  </conditionalFormatting>
  <conditionalFormatting sqref="G329">
    <cfRule type="cellIs" dxfId="707" priority="37" stopIfTrue="1" operator="equal">
      <formula>0</formula>
    </cfRule>
  </conditionalFormatting>
  <conditionalFormatting sqref="G462">
    <cfRule type="cellIs" dxfId="706" priority="36" stopIfTrue="1" operator="equal">
      <formula>0</formula>
    </cfRule>
  </conditionalFormatting>
  <conditionalFormatting sqref="G464">
    <cfRule type="cellIs" dxfId="705" priority="35" stopIfTrue="1" operator="equal">
      <formula>0</formula>
    </cfRule>
  </conditionalFormatting>
  <conditionalFormatting sqref="G467">
    <cfRule type="cellIs" dxfId="704" priority="34" stopIfTrue="1" operator="equal">
      <formula>0</formula>
    </cfRule>
  </conditionalFormatting>
  <conditionalFormatting sqref="G624">
    <cfRule type="cellIs" dxfId="703" priority="33" stopIfTrue="1" operator="equal">
      <formula>0</formula>
    </cfRule>
  </conditionalFormatting>
  <conditionalFormatting sqref="G626">
    <cfRule type="cellIs" dxfId="702" priority="32" stopIfTrue="1" operator="equal">
      <formula>0</formula>
    </cfRule>
  </conditionalFormatting>
  <conditionalFormatting sqref="G629">
    <cfRule type="cellIs" dxfId="701" priority="31" stopIfTrue="1" operator="equal">
      <formula>0</formula>
    </cfRule>
  </conditionalFormatting>
  <conditionalFormatting sqref="G754">
    <cfRule type="cellIs" dxfId="700" priority="30" stopIfTrue="1" operator="equal">
      <formula>0</formula>
    </cfRule>
  </conditionalFormatting>
  <conditionalFormatting sqref="G756">
    <cfRule type="cellIs" dxfId="699" priority="29" stopIfTrue="1" operator="equal">
      <formula>0</formula>
    </cfRule>
  </conditionalFormatting>
  <conditionalFormatting sqref="G759">
    <cfRule type="cellIs" dxfId="698" priority="28" stopIfTrue="1" operator="equal">
      <formula>0</formula>
    </cfRule>
  </conditionalFormatting>
  <conditionalFormatting sqref="G942">
    <cfRule type="cellIs" dxfId="697" priority="27" stopIfTrue="1" operator="equal">
      <formula>0</formula>
    </cfRule>
  </conditionalFormatting>
  <conditionalFormatting sqref="G944">
    <cfRule type="cellIs" dxfId="696" priority="26" stopIfTrue="1" operator="equal">
      <formula>0</formula>
    </cfRule>
  </conditionalFormatting>
  <conditionalFormatting sqref="G952">
    <cfRule type="cellIs" dxfId="695" priority="25" stopIfTrue="1" operator="equal">
      <formula>0</formula>
    </cfRule>
  </conditionalFormatting>
  <conditionalFormatting sqref="G946">
    <cfRule type="cellIs" dxfId="694" priority="24" stopIfTrue="1" operator="equal">
      <formula>0</formula>
    </cfRule>
  </conditionalFormatting>
  <conditionalFormatting sqref="G1083">
    <cfRule type="cellIs" dxfId="693" priority="23" stopIfTrue="1" operator="equal">
      <formula>0</formula>
    </cfRule>
  </conditionalFormatting>
  <conditionalFormatting sqref="G1085">
    <cfRule type="cellIs" dxfId="692" priority="22" stopIfTrue="1" operator="equal">
      <formula>0</formula>
    </cfRule>
  </conditionalFormatting>
  <conditionalFormatting sqref="G1088">
    <cfRule type="cellIs" dxfId="691" priority="21" stopIfTrue="1" operator="equal">
      <formula>0</formula>
    </cfRule>
  </conditionalFormatting>
  <conditionalFormatting sqref="G1259">
    <cfRule type="cellIs" dxfId="690" priority="20" stopIfTrue="1" operator="equal">
      <formula>0</formula>
    </cfRule>
  </conditionalFormatting>
  <conditionalFormatting sqref="G1261">
    <cfRule type="cellIs" dxfId="689" priority="19" stopIfTrue="1" operator="equal">
      <formula>0</formula>
    </cfRule>
  </conditionalFormatting>
  <conditionalFormatting sqref="G1264">
    <cfRule type="cellIs" dxfId="688" priority="18" stopIfTrue="1" operator="equal">
      <formula>0</formula>
    </cfRule>
  </conditionalFormatting>
  <conditionalFormatting sqref="G1494">
    <cfRule type="cellIs" dxfId="687" priority="17" stopIfTrue="1" operator="equal">
      <formula>0</formula>
    </cfRule>
  </conditionalFormatting>
  <conditionalFormatting sqref="G1496">
    <cfRule type="cellIs" dxfId="686" priority="16" stopIfTrue="1" operator="equal">
      <formula>0</formula>
    </cfRule>
  </conditionalFormatting>
  <conditionalFormatting sqref="G1499">
    <cfRule type="cellIs" dxfId="685" priority="15" stopIfTrue="1" operator="equal">
      <formula>0</formula>
    </cfRule>
  </conditionalFormatting>
  <conditionalFormatting sqref="G1687">
    <cfRule type="cellIs" dxfId="684" priority="14" stopIfTrue="1" operator="equal">
      <formula>0</formula>
    </cfRule>
  </conditionalFormatting>
  <conditionalFormatting sqref="G1690">
    <cfRule type="cellIs" dxfId="683" priority="13" stopIfTrue="1" operator="equal">
      <formula>0</formula>
    </cfRule>
  </conditionalFormatting>
  <conditionalFormatting sqref="G1806">
    <cfRule type="cellIs" dxfId="682" priority="12" stopIfTrue="1" operator="equal">
      <formula>0</formula>
    </cfRule>
  </conditionalFormatting>
  <conditionalFormatting sqref="G1809">
    <cfRule type="cellIs" dxfId="681" priority="11" stopIfTrue="1" operator="equal">
      <formula>0</formula>
    </cfRule>
  </conditionalFormatting>
  <conditionalFormatting sqref="G1920">
    <cfRule type="cellIs" dxfId="680" priority="10" stopIfTrue="1" operator="equal">
      <formula>0</formula>
    </cfRule>
  </conditionalFormatting>
  <conditionalFormatting sqref="G1923">
    <cfRule type="cellIs" dxfId="679" priority="9" stopIfTrue="1" operator="equal">
      <formula>0</formula>
    </cfRule>
  </conditionalFormatting>
  <conditionalFormatting sqref="G2034">
    <cfRule type="cellIs" dxfId="678" priority="8" stopIfTrue="1" operator="equal">
      <formula>0</formula>
    </cfRule>
  </conditionalFormatting>
  <conditionalFormatting sqref="G2037">
    <cfRule type="cellIs" dxfId="677" priority="7" stopIfTrue="1" operator="equal">
      <formula>0</formula>
    </cfRule>
  </conditionalFormatting>
  <conditionalFormatting sqref="G2182">
    <cfRule type="cellIs" dxfId="676" priority="6" stopIfTrue="1" operator="equal">
      <formula>0</formula>
    </cfRule>
  </conditionalFormatting>
  <conditionalFormatting sqref="G2184">
    <cfRule type="cellIs" dxfId="675" priority="5" stopIfTrue="1" operator="equal">
      <formula>0</formula>
    </cfRule>
  </conditionalFormatting>
  <conditionalFormatting sqref="G2187">
    <cfRule type="cellIs" dxfId="674" priority="4" stopIfTrue="1" operator="equal">
      <formula>0</formula>
    </cfRule>
  </conditionalFormatting>
  <conditionalFormatting sqref="G2370">
    <cfRule type="cellIs" dxfId="673" priority="3" stopIfTrue="1" operator="equal">
      <formula>0</formula>
    </cfRule>
  </conditionalFormatting>
  <conditionalFormatting sqref="G2372">
    <cfRule type="cellIs" dxfId="672" priority="2" stopIfTrue="1" operator="equal">
      <formula>0</formula>
    </cfRule>
  </conditionalFormatting>
  <conditionalFormatting sqref="G2375">
    <cfRule type="cellIs" dxfId="671" priority="1" stopIfTrue="1" operator="equal">
      <formula>0</formula>
    </cfRule>
  </conditionalFormatting>
  <pageMargins left="0.70866141732283472" right="0.70866141732283472" top="0.74803149606299213" bottom="0.74803149606299213" header="0.31496062992125984" footer="0.31496062992125984"/>
  <pageSetup paperSize="9" fitToHeight="2" orientation="portrait" horizontalDpi="300" verticalDpi="300" r:id="rId4"/>
  <headerFooter>
    <oddFooter>&amp;L&amp;"Arial Rounded MT Bold,Podebljano"&amp;9Elipsa - S.Z. d.o.o., Zagreb&amp;R&amp;8 4-&amp;P</oddFooter>
  </headerFooter>
  <rowBreaks count="1" manualBreakCount="1">
    <brk id="1246"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O58"/>
  <sheetViews>
    <sheetView showZeros="0" view="pageBreakPreview" topLeftCell="A10"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16384" width="9.1640625" style="523"/>
  </cols>
  <sheetData>
    <row r="1" spans="1:249" s="496" customFormat="1" ht="24">
      <c r="A1" s="595" t="s">
        <v>343</v>
      </c>
      <c r="B1" s="595" t="s">
        <v>344</v>
      </c>
      <c r="C1" s="596" t="s">
        <v>73</v>
      </c>
      <c r="D1" s="596" t="s">
        <v>72</v>
      </c>
      <c r="E1" s="595" t="s">
        <v>345</v>
      </c>
      <c r="F1" s="597" t="s">
        <v>346</v>
      </c>
      <c r="G1" s="598" t="s">
        <v>347</v>
      </c>
      <c r="H1" s="598" t="s">
        <v>348</v>
      </c>
      <c r="I1" s="599"/>
    </row>
    <row r="2" spans="1:249" s="503" customFormat="1" ht="20.25" customHeight="1">
      <c r="A2" s="600">
        <v>16</v>
      </c>
      <c r="B2" s="601" t="s">
        <v>741</v>
      </c>
      <c r="C2" s="600"/>
      <c r="D2" s="600"/>
      <c r="E2" s="600"/>
      <c r="F2" s="602"/>
      <c r="G2" s="603"/>
      <c r="H2" s="603"/>
      <c r="I2" s="604"/>
    </row>
    <row r="3" spans="1:249" s="503" customFormat="1" ht="20.25" customHeight="1">
      <c r="A3" s="605" t="s">
        <v>530</v>
      </c>
      <c r="B3" s="601" t="s">
        <v>351</v>
      </c>
      <c r="C3" s="600"/>
      <c r="D3" s="600"/>
      <c r="E3" s="600"/>
      <c r="F3" s="602"/>
      <c r="G3" s="603"/>
      <c r="H3" s="603"/>
      <c r="I3" s="604"/>
    </row>
    <row r="4" spans="1:249" s="612" customFormat="1" ht="192">
      <c r="A4" s="606">
        <f>1</f>
        <v>1</v>
      </c>
      <c r="B4" s="830" t="s">
        <v>935</v>
      </c>
      <c r="C4" s="838"/>
      <c r="D4" s="839"/>
      <c r="E4" s="832"/>
      <c r="F4" s="833"/>
      <c r="G4" s="834"/>
      <c r="H4" s="835">
        <f t="shared" ref="H4:H11" si="0">F4*G4</f>
        <v>0</v>
      </c>
      <c r="I4" s="611"/>
    </row>
    <row r="5" spans="1:249" s="612" customFormat="1" ht="284">
      <c r="A5" s="606"/>
      <c r="B5" s="830" t="s">
        <v>936</v>
      </c>
      <c r="C5" s="839" t="s">
        <v>353</v>
      </c>
      <c r="D5" s="839" t="s">
        <v>353</v>
      </c>
      <c r="E5" s="832" t="s">
        <v>0</v>
      </c>
      <c r="F5" s="836">
        <v>1</v>
      </c>
      <c r="G5" s="834"/>
      <c r="H5" s="888">
        <f t="shared" si="0"/>
        <v>0</v>
      </c>
      <c r="I5" s="611"/>
    </row>
    <row r="6" spans="1:249" s="612" customFormat="1" ht="36">
      <c r="A6" s="606">
        <f>A4+1</f>
        <v>2</v>
      </c>
      <c r="B6" s="607" t="s">
        <v>497</v>
      </c>
      <c r="C6" s="614" t="s">
        <v>71</v>
      </c>
      <c r="D6" s="614" t="s">
        <v>71</v>
      </c>
      <c r="E6" s="608" t="s">
        <v>0</v>
      </c>
      <c r="F6" s="613">
        <v>1</v>
      </c>
      <c r="G6" s="610"/>
      <c r="H6" s="887">
        <f t="shared" si="0"/>
        <v>0</v>
      </c>
      <c r="I6" s="611"/>
    </row>
    <row r="7" spans="1:249" s="612" customFormat="1" ht="180">
      <c r="A7" s="606">
        <f>A6+1</f>
        <v>3</v>
      </c>
      <c r="B7" s="830" t="s">
        <v>499</v>
      </c>
      <c r="C7" s="832"/>
      <c r="D7" s="832"/>
      <c r="E7" s="832" t="s">
        <v>0</v>
      </c>
      <c r="F7" s="836">
        <v>1</v>
      </c>
      <c r="G7" s="834"/>
      <c r="H7" s="888">
        <f t="shared" si="0"/>
        <v>0</v>
      </c>
      <c r="I7" s="611"/>
    </row>
    <row r="8" spans="1:249" s="612" customFormat="1" ht="72">
      <c r="A8" s="606">
        <f>A7+1</f>
        <v>4</v>
      </c>
      <c r="B8" s="830" t="s">
        <v>500</v>
      </c>
      <c r="C8" s="832"/>
      <c r="D8" s="832"/>
      <c r="E8" s="832" t="s">
        <v>0</v>
      </c>
      <c r="F8" s="836">
        <v>1</v>
      </c>
      <c r="G8" s="834"/>
      <c r="H8" s="888">
        <f t="shared" si="0"/>
        <v>0</v>
      </c>
      <c r="I8" s="611"/>
    </row>
    <row r="9" spans="1:249" s="612" customFormat="1" ht="84">
      <c r="A9" s="606">
        <f>A8+1</f>
        <v>5</v>
      </c>
      <c r="B9" s="830" t="s">
        <v>501</v>
      </c>
      <c r="C9" s="832"/>
      <c r="D9" s="832"/>
      <c r="E9" s="832" t="s">
        <v>0</v>
      </c>
      <c r="F9" s="836">
        <v>1</v>
      </c>
      <c r="G9" s="834"/>
      <c r="H9" s="888">
        <f t="shared" si="0"/>
        <v>0</v>
      </c>
      <c r="I9" s="611"/>
    </row>
    <row r="10" spans="1:249" s="612" customFormat="1" ht="96">
      <c r="A10" s="606">
        <f>A9+1</f>
        <v>6</v>
      </c>
      <c r="B10" s="830" t="s">
        <v>502</v>
      </c>
      <c r="C10" s="832"/>
      <c r="D10" s="832"/>
      <c r="E10" s="832" t="s">
        <v>0</v>
      </c>
      <c r="F10" s="836">
        <v>1</v>
      </c>
      <c r="G10" s="834"/>
      <c r="H10" s="888">
        <f t="shared" si="0"/>
        <v>0</v>
      </c>
      <c r="I10" s="611"/>
    </row>
    <row r="11" spans="1:249" s="496" customFormat="1" ht="56.25" customHeight="1">
      <c r="A11" s="606">
        <v>7</v>
      </c>
      <c r="B11" s="830" t="s">
        <v>82</v>
      </c>
      <c r="C11" s="831"/>
      <c r="D11" s="831"/>
      <c r="E11" s="832" t="s">
        <v>366</v>
      </c>
      <c r="F11" s="836">
        <v>20</v>
      </c>
      <c r="G11" s="834"/>
      <c r="H11" s="888">
        <f t="shared" si="0"/>
        <v>0</v>
      </c>
      <c r="I11" s="615"/>
    </row>
    <row r="12" spans="1:249" ht="20.25" customHeight="1">
      <c r="A12" s="616"/>
      <c r="B12" s="616"/>
      <c r="C12" s="616"/>
      <c r="D12" s="616"/>
      <c r="E12" s="616"/>
      <c r="F12" s="617" t="s">
        <v>742</v>
      </c>
      <c r="G12" s="1045">
        <f>SUM(H4:H11)</f>
        <v>0</v>
      </c>
      <c r="H12" s="1045"/>
      <c r="I12" s="604"/>
      <c r="J12" s="503"/>
      <c r="K12" s="503"/>
      <c r="L12" s="503"/>
      <c r="M12" s="503"/>
      <c r="N12" s="503"/>
      <c r="O12" s="503"/>
      <c r="P12" s="503"/>
      <c r="Q12" s="503"/>
      <c r="R12" s="503"/>
      <c r="S12" s="503"/>
    </row>
    <row r="13" spans="1:249" s="532" customFormat="1" ht="12" customHeight="1">
      <c r="A13" s="600">
        <v>16</v>
      </c>
      <c r="B13" s="601" t="s">
        <v>741</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row>
    <row r="14" spans="1:249" s="503" customFormat="1" ht="20.25" customHeight="1">
      <c r="A14" s="605" t="s">
        <v>533</v>
      </c>
      <c r="B14" s="601" t="s">
        <v>377</v>
      </c>
      <c r="C14" s="600"/>
      <c r="D14" s="600"/>
      <c r="E14" s="600"/>
      <c r="F14" s="618"/>
      <c r="G14" s="619"/>
      <c r="H14" s="619"/>
      <c r="I14" s="604"/>
    </row>
    <row r="15" spans="1:249"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row>
    <row r="16" spans="1:249"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row>
    <row r="17" spans="1:249" s="503" customFormat="1" ht="36">
      <c r="A17" s="606">
        <f>A16+1</f>
        <v>3</v>
      </c>
      <c r="B17" s="830" t="s">
        <v>511</v>
      </c>
      <c r="C17" s="831"/>
      <c r="D17" s="831"/>
      <c r="E17" s="832" t="s">
        <v>364</v>
      </c>
      <c r="F17" s="833">
        <v>4</v>
      </c>
      <c r="G17" s="834"/>
      <c r="H17" s="888">
        <f>F17*G17</f>
        <v>0</v>
      </c>
      <c r="I17" s="604"/>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row>
    <row r="18" spans="1:249"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row>
    <row r="19" spans="1:249"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row>
    <row r="20" spans="1:249" s="537" customFormat="1" ht="13" thickBot="1">
      <c r="A20" s="620"/>
      <c r="B20" s="620"/>
      <c r="C20" s="620"/>
      <c r="D20" s="620"/>
      <c r="E20" s="620"/>
      <c r="F20" s="621" t="s">
        <v>743</v>
      </c>
      <c r="G20" s="1028">
        <f>SUM(H15:H19)</f>
        <v>0</v>
      </c>
      <c r="H20" s="1046"/>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row>
    <row r="21" spans="1:249" ht="20.25" customHeight="1" thickBot="1">
      <c r="A21" s="583"/>
      <c r="B21" s="1035" t="s">
        <v>744</v>
      </c>
      <c r="C21" s="1047"/>
      <c r="D21" s="1047"/>
      <c r="E21" s="1047"/>
      <c r="F21" s="1048"/>
      <c r="G21" s="1038">
        <f>G20+G12</f>
        <v>0</v>
      </c>
      <c r="H21" s="1039"/>
    </row>
    <row r="22" spans="1:249" ht="24.75" customHeight="1">
      <c r="C22" s="515"/>
    </row>
    <row r="23" spans="1:249">
      <c r="C23" s="515"/>
    </row>
    <row r="24" spans="1:249">
      <c r="C24" s="515"/>
    </row>
    <row r="25" spans="1:249">
      <c r="C25" s="521"/>
    </row>
    <row r="26" spans="1:249">
      <c r="C26" s="622"/>
    </row>
    <row r="27" spans="1:249">
      <c r="C27" s="506"/>
    </row>
    <row r="28" spans="1:249">
      <c r="C28" s="506"/>
    </row>
    <row r="29" spans="1:249">
      <c r="C29" s="515"/>
    </row>
    <row r="30" spans="1:249">
      <c r="C30" s="521"/>
    </row>
    <row r="31" spans="1:249">
      <c r="C31" s="622"/>
    </row>
    <row r="32" spans="1:249">
      <c r="C32" s="506"/>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row>
    <row r="33" spans="1:8" s="544" customFormat="1">
      <c r="A33" s="539"/>
      <c r="B33" s="540"/>
      <c r="C33" s="506"/>
      <c r="D33" s="541"/>
      <c r="E33" s="541"/>
      <c r="F33" s="542"/>
      <c r="G33" s="543"/>
      <c r="H33" s="543"/>
    </row>
    <row r="34" spans="1:8" s="544" customFormat="1">
      <c r="A34" s="539"/>
      <c r="B34" s="540"/>
      <c r="C34" s="515"/>
      <c r="D34" s="541"/>
      <c r="E34" s="541"/>
      <c r="F34" s="542"/>
      <c r="G34" s="543"/>
      <c r="H34" s="543"/>
    </row>
    <row r="35" spans="1:8" s="544" customFormat="1">
      <c r="A35" s="539"/>
      <c r="B35" s="540"/>
      <c r="C35" s="515"/>
      <c r="D35" s="541"/>
      <c r="E35" s="541"/>
      <c r="F35" s="542"/>
      <c r="G35" s="543"/>
      <c r="H35" s="543"/>
    </row>
    <row r="36" spans="1:8" s="544" customFormat="1">
      <c r="A36" s="539"/>
      <c r="B36" s="540"/>
      <c r="C36" s="515"/>
      <c r="D36" s="541"/>
      <c r="E36" s="541"/>
      <c r="F36" s="542"/>
      <c r="G36" s="543"/>
      <c r="H36" s="543"/>
    </row>
    <row r="37" spans="1:8" s="544" customFormat="1">
      <c r="A37" s="539"/>
      <c r="B37" s="540"/>
      <c r="C37" s="515"/>
      <c r="D37" s="541"/>
      <c r="E37" s="541"/>
      <c r="F37" s="542"/>
      <c r="G37" s="543"/>
      <c r="H37" s="543"/>
    </row>
    <row r="38" spans="1:8" s="544" customFormat="1">
      <c r="A38" s="539"/>
      <c r="B38" s="540"/>
      <c r="C38" s="515"/>
      <c r="D38" s="541"/>
      <c r="E38" s="541"/>
      <c r="F38" s="542"/>
      <c r="G38" s="543"/>
      <c r="H38" s="543"/>
    </row>
    <row r="39" spans="1:8" s="544" customFormat="1">
      <c r="A39" s="539"/>
      <c r="B39" s="540"/>
      <c r="C39" s="515"/>
      <c r="D39" s="541"/>
      <c r="E39" s="541"/>
      <c r="F39" s="542"/>
      <c r="G39" s="543"/>
      <c r="H39" s="543"/>
    </row>
    <row r="40" spans="1:8" s="544" customFormat="1">
      <c r="A40" s="539"/>
      <c r="B40" s="540"/>
      <c r="C40" s="515"/>
      <c r="D40" s="541"/>
      <c r="E40" s="541"/>
      <c r="F40" s="542"/>
      <c r="G40" s="543"/>
      <c r="H40" s="543"/>
    </row>
    <row r="41" spans="1:8" s="544" customFormat="1">
      <c r="A41" s="539"/>
      <c r="B41" s="540"/>
      <c r="C41" s="515"/>
      <c r="D41" s="541"/>
      <c r="E41" s="541"/>
      <c r="F41" s="542"/>
      <c r="G41" s="543"/>
      <c r="H41" s="543"/>
    </row>
    <row r="42" spans="1:8" s="544" customFormat="1">
      <c r="A42" s="539"/>
      <c r="B42" s="540"/>
      <c r="C42" s="515"/>
      <c r="D42" s="541"/>
      <c r="E42" s="541"/>
      <c r="F42" s="542"/>
      <c r="G42" s="543"/>
      <c r="H42" s="543"/>
    </row>
    <row r="43" spans="1:8" s="544" customFormat="1">
      <c r="A43" s="539"/>
      <c r="B43" s="540"/>
      <c r="C43" s="515"/>
      <c r="D43" s="541"/>
      <c r="E43" s="541"/>
      <c r="F43" s="542"/>
      <c r="G43" s="543"/>
      <c r="H43" s="543"/>
    </row>
    <row r="44" spans="1:8" s="544" customFormat="1">
      <c r="A44" s="539"/>
      <c r="B44" s="540"/>
      <c r="C44" s="515"/>
      <c r="D44" s="541"/>
      <c r="E44" s="541"/>
      <c r="F44" s="542"/>
      <c r="G44" s="543"/>
      <c r="H44" s="543"/>
    </row>
    <row r="45" spans="1:8" s="544" customFormat="1">
      <c r="A45" s="539"/>
      <c r="B45" s="540"/>
      <c r="C45" s="515"/>
      <c r="D45" s="541"/>
      <c r="E45" s="541"/>
      <c r="F45" s="542"/>
      <c r="G45" s="543"/>
      <c r="H45" s="543"/>
    </row>
    <row r="46" spans="1:8" s="544" customFormat="1">
      <c r="A46" s="539"/>
      <c r="B46" s="540"/>
      <c r="C46" s="515"/>
      <c r="D46" s="541"/>
      <c r="E46" s="541"/>
      <c r="F46" s="542"/>
      <c r="G46" s="543"/>
      <c r="H46" s="543"/>
    </row>
    <row r="47" spans="1:8" s="544" customFormat="1">
      <c r="A47" s="539"/>
      <c r="B47" s="540"/>
      <c r="C47" s="515"/>
      <c r="D47" s="541"/>
      <c r="E47" s="541"/>
      <c r="F47" s="542"/>
      <c r="G47" s="543"/>
      <c r="H47" s="543"/>
    </row>
    <row r="48" spans="1:8" s="544" customFormat="1">
      <c r="A48" s="539"/>
      <c r="B48" s="540"/>
      <c r="C48" s="515"/>
      <c r="D48" s="541"/>
      <c r="E48" s="541"/>
      <c r="F48" s="542"/>
      <c r="G48" s="543"/>
      <c r="H48" s="543"/>
    </row>
    <row r="49" spans="1:249" s="544" customFormat="1">
      <c r="A49" s="539"/>
      <c r="B49" s="540"/>
      <c r="C49" s="515"/>
      <c r="D49" s="541"/>
      <c r="E49" s="541"/>
      <c r="F49" s="542"/>
      <c r="G49" s="543"/>
      <c r="H49" s="543"/>
    </row>
    <row r="50" spans="1:249" s="544" customFormat="1">
      <c r="A50" s="539"/>
      <c r="B50" s="540"/>
      <c r="C50" s="515"/>
      <c r="D50" s="541"/>
      <c r="E50" s="541"/>
      <c r="F50" s="542"/>
      <c r="G50" s="543"/>
      <c r="H50" s="543"/>
    </row>
    <row r="51" spans="1:249" s="544" customFormat="1">
      <c r="A51" s="539"/>
      <c r="B51" s="540"/>
      <c r="C51" s="515"/>
      <c r="D51" s="541"/>
      <c r="E51" s="541"/>
      <c r="F51" s="542"/>
      <c r="G51" s="543"/>
      <c r="H51" s="543"/>
    </row>
    <row r="52" spans="1:249" s="544" customFormat="1">
      <c r="A52" s="539"/>
      <c r="B52" s="540"/>
      <c r="C52" s="515"/>
      <c r="D52" s="541"/>
      <c r="E52" s="541"/>
      <c r="F52" s="542"/>
      <c r="G52" s="543"/>
      <c r="H52" s="543"/>
    </row>
    <row r="53" spans="1:249" s="544" customFormat="1">
      <c r="A53" s="539"/>
      <c r="B53" s="540"/>
      <c r="C53" s="561"/>
      <c r="D53" s="541"/>
      <c r="E53" s="541"/>
      <c r="F53" s="542"/>
      <c r="G53" s="543"/>
      <c r="H53" s="543"/>
    </row>
    <row r="54" spans="1:249" s="544" customFormat="1">
      <c r="A54" s="539"/>
      <c r="B54" s="540"/>
      <c r="C54" s="622"/>
      <c r="D54" s="541"/>
      <c r="E54" s="541"/>
      <c r="F54" s="542"/>
      <c r="G54" s="543"/>
      <c r="H54" s="543"/>
    </row>
    <row r="55" spans="1:249" s="544" customFormat="1">
      <c r="A55" s="539"/>
      <c r="B55" s="540"/>
      <c r="C55" s="521"/>
      <c r="D55" s="541"/>
      <c r="E55" s="541"/>
      <c r="F55" s="542"/>
      <c r="G55" s="543"/>
      <c r="H55" s="543"/>
    </row>
    <row r="56" spans="1:249" s="544" customFormat="1">
      <c r="A56" s="539"/>
      <c r="B56" s="540"/>
      <c r="C56" s="622"/>
      <c r="D56" s="541"/>
      <c r="E56" s="541"/>
      <c r="F56" s="542"/>
      <c r="G56" s="543"/>
      <c r="H56" s="543"/>
    </row>
    <row r="57" spans="1:249" s="544" customFormat="1">
      <c r="A57" s="539"/>
      <c r="B57" s="540"/>
      <c r="C57" s="521"/>
      <c r="D57" s="541"/>
      <c r="E57" s="541"/>
      <c r="F57" s="542"/>
      <c r="G57" s="543"/>
      <c r="H57" s="543"/>
    </row>
    <row r="58" spans="1:249"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row>
  </sheetData>
  <customSheetViews>
    <customSheetView guid="{D18DB499-0579-FF4A-9B8B-3F60D92FC7BB}" scale="143" showPageBreaks="1" zeroValues="0" printArea="1" view="pageBreakPreview" topLeftCell="A4">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39" priority="8" stopIfTrue="1" operator="equal">
      <formula>0</formula>
    </cfRule>
  </conditionalFormatting>
  <conditionalFormatting sqref="F8">
    <cfRule type="cellIs" dxfId="38" priority="7" stopIfTrue="1" operator="equal">
      <formula>0</formula>
    </cfRule>
  </conditionalFormatting>
  <conditionalFormatting sqref="F9">
    <cfRule type="cellIs" dxfId="37" priority="6" stopIfTrue="1" operator="equal">
      <formula>0</formula>
    </cfRule>
  </conditionalFormatting>
  <conditionalFormatting sqref="F10">
    <cfRule type="cellIs" dxfId="36" priority="5" stopIfTrue="1" operator="equal">
      <formula>0</formula>
    </cfRule>
  </conditionalFormatting>
  <conditionalFormatting sqref="F5">
    <cfRule type="cellIs" dxfId="35" priority="4" stopIfTrue="1" operator="equal">
      <formula>0</formula>
    </cfRule>
  </conditionalFormatting>
  <conditionalFormatting sqref="F6">
    <cfRule type="cellIs" dxfId="34" priority="3" stopIfTrue="1" operator="equal">
      <formula>0</formula>
    </cfRule>
  </conditionalFormatting>
  <conditionalFormatting sqref="F11">
    <cfRule type="cellIs" dxfId="33" priority="2" stopIfTrue="1" operator="equal">
      <formula>0</formula>
    </cfRule>
  </conditionalFormatting>
  <conditionalFormatting sqref="F11">
    <cfRule type="cellIs" dxfId="32"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O63"/>
  <sheetViews>
    <sheetView showZeros="0" view="pageBreakPreview" topLeftCell="A14" zoomScaleNormal="100" zoomScaleSheetLayoutView="100" workbookViewId="0">
      <selection activeCell="C6" sqref="C6"/>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16384" width="9.1640625" style="523"/>
  </cols>
  <sheetData>
    <row r="1" spans="1:249" s="496" customFormat="1" ht="24">
      <c r="A1" s="595" t="s">
        <v>343</v>
      </c>
      <c r="B1" s="595" t="s">
        <v>344</v>
      </c>
      <c r="C1" s="596" t="s">
        <v>73</v>
      </c>
      <c r="D1" s="596" t="s">
        <v>72</v>
      </c>
      <c r="E1" s="595" t="s">
        <v>345</v>
      </c>
      <c r="F1" s="597" t="s">
        <v>346</v>
      </c>
      <c r="G1" s="598" t="s">
        <v>347</v>
      </c>
      <c r="H1" s="598" t="s">
        <v>348</v>
      </c>
      <c r="I1" s="599"/>
    </row>
    <row r="2" spans="1:249" s="503" customFormat="1" ht="20.25" customHeight="1">
      <c r="A2" s="600">
        <v>17</v>
      </c>
      <c r="B2" s="601" t="s">
        <v>745</v>
      </c>
      <c r="C2" s="600"/>
      <c r="D2" s="600"/>
      <c r="E2" s="600"/>
      <c r="F2" s="602"/>
      <c r="G2" s="603"/>
      <c r="H2" s="603"/>
      <c r="I2" s="604"/>
    </row>
    <row r="3" spans="1:249" s="503" customFormat="1" ht="20.25" customHeight="1">
      <c r="A3" s="605" t="s">
        <v>539</v>
      </c>
      <c r="B3" s="601" t="s">
        <v>351</v>
      </c>
      <c r="C3" s="600"/>
      <c r="D3" s="600"/>
      <c r="E3" s="600"/>
      <c r="F3" s="602"/>
      <c r="G3" s="603"/>
      <c r="H3" s="603"/>
      <c r="I3" s="604"/>
    </row>
    <row r="4" spans="1:249" s="612" customFormat="1" ht="228">
      <c r="A4" s="606">
        <f>1</f>
        <v>1</v>
      </c>
      <c r="B4" s="830" t="s">
        <v>934</v>
      </c>
      <c r="C4" s="838"/>
      <c r="D4" s="839"/>
      <c r="E4" s="832"/>
      <c r="F4" s="833"/>
      <c r="G4" s="834"/>
      <c r="H4" s="835">
        <f t="shared" ref="H4:H14" si="0">F4*G4</f>
        <v>0</v>
      </c>
      <c r="I4" s="611"/>
    </row>
    <row r="5" spans="1:249" s="612" customFormat="1" ht="251">
      <c r="A5" s="606"/>
      <c r="B5" s="830" t="s">
        <v>937</v>
      </c>
      <c r="C5" s="839" t="s">
        <v>353</v>
      </c>
      <c r="D5" s="839" t="s">
        <v>353</v>
      </c>
      <c r="E5" s="832" t="s">
        <v>0</v>
      </c>
      <c r="F5" s="836">
        <v>1</v>
      </c>
      <c r="G5" s="834"/>
      <c r="H5" s="888">
        <f t="shared" si="0"/>
        <v>0</v>
      </c>
      <c r="I5" s="611"/>
    </row>
    <row r="6" spans="1:249" s="612" customFormat="1" ht="192">
      <c r="A6" s="606">
        <f>A4+1</f>
        <v>2</v>
      </c>
      <c r="B6" s="830" t="s">
        <v>935</v>
      </c>
      <c r="C6" s="838"/>
      <c r="D6" s="839"/>
      <c r="E6" s="832"/>
      <c r="F6" s="833"/>
      <c r="G6" s="834"/>
      <c r="H6" s="835">
        <f t="shared" si="0"/>
        <v>0</v>
      </c>
      <c r="I6" s="611"/>
    </row>
    <row r="7" spans="1:249" s="612" customFormat="1" ht="284">
      <c r="A7" s="606"/>
      <c r="B7" s="830" t="s">
        <v>936</v>
      </c>
      <c r="C7" s="839" t="s">
        <v>353</v>
      </c>
      <c r="D7" s="839" t="s">
        <v>353</v>
      </c>
      <c r="E7" s="832" t="s">
        <v>0</v>
      </c>
      <c r="F7" s="836">
        <v>1</v>
      </c>
      <c r="G7" s="834"/>
      <c r="H7" s="888">
        <f t="shared" si="0"/>
        <v>0</v>
      </c>
      <c r="I7" s="611"/>
    </row>
    <row r="8" spans="1:249" s="612" customFormat="1" ht="36">
      <c r="A8" s="606">
        <f>A6+1</f>
        <v>3</v>
      </c>
      <c r="B8" s="607" t="s">
        <v>683</v>
      </c>
      <c r="C8" s="614" t="s">
        <v>71</v>
      </c>
      <c r="D8" s="614" t="s">
        <v>71</v>
      </c>
      <c r="E8" s="608" t="s">
        <v>0</v>
      </c>
      <c r="F8" s="613">
        <v>1</v>
      </c>
      <c r="G8" s="610"/>
      <c r="H8" s="887">
        <f t="shared" si="0"/>
        <v>0</v>
      </c>
      <c r="I8" s="611"/>
    </row>
    <row r="9" spans="1:249" s="612" customFormat="1" ht="36">
      <c r="A9" s="606">
        <f>A8+1</f>
        <v>4</v>
      </c>
      <c r="B9" s="607" t="s">
        <v>497</v>
      </c>
      <c r="C9" s="614" t="s">
        <v>71</v>
      </c>
      <c r="D9" s="614" t="s">
        <v>71</v>
      </c>
      <c r="E9" s="608" t="s">
        <v>0</v>
      </c>
      <c r="F9" s="613">
        <v>1</v>
      </c>
      <c r="G9" s="610"/>
      <c r="H9" s="887">
        <f t="shared" si="0"/>
        <v>0</v>
      </c>
      <c r="I9" s="611"/>
    </row>
    <row r="10" spans="1:249" s="612" customFormat="1" ht="180">
      <c r="A10" s="606">
        <f>A9+1</f>
        <v>5</v>
      </c>
      <c r="B10" s="830" t="s">
        <v>499</v>
      </c>
      <c r="C10" s="832"/>
      <c r="D10" s="832"/>
      <c r="E10" s="832" t="s">
        <v>0</v>
      </c>
      <c r="F10" s="836">
        <v>1</v>
      </c>
      <c r="G10" s="834"/>
      <c r="H10" s="888">
        <f t="shared" si="0"/>
        <v>0</v>
      </c>
      <c r="I10" s="611"/>
    </row>
    <row r="11" spans="1:249" s="612" customFormat="1" ht="72">
      <c r="A11" s="606">
        <f>A10+1</f>
        <v>6</v>
      </c>
      <c r="B11" s="830" t="s">
        <v>500</v>
      </c>
      <c r="C11" s="832"/>
      <c r="D11" s="832"/>
      <c r="E11" s="832" t="s">
        <v>0</v>
      </c>
      <c r="F11" s="836">
        <v>1</v>
      </c>
      <c r="G11" s="834"/>
      <c r="H11" s="888">
        <f t="shared" si="0"/>
        <v>0</v>
      </c>
      <c r="I11" s="611"/>
    </row>
    <row r="12" spans="1:249" s="612" customFormat="1" ht="84">
      <c r="A12" s="606">
        <f>A11+1</f>
        <v>7</v>
      </c>
      <c r="B12" s="830" t="s">
        <v>501</v>
      </c>
      <c r="C12" s="832"/>
      <c r="D12" s="832"/>
      <c r="E12" s="832" t="s">
        <v>0</v>
      </c>
      <c r="F12" s="836">
        <v>1</v>
      </c>
      <c r="G12" s="834"/>
      <c r="H12" s="888">
        <f t="shared" si="0"/>
        <v>0</v>
      </c>
      <c r="I12" s="611"/>
    </row>
    <row r="13" spans="1:249" s="612" customFormat="1" ht="96">
      <c r="A13" s="606">
        <f>A12+1</f>
        <v>8</v>
      </c>
      <c r="B13" s="830" t="s">
        <v>502</v>
      </c>
      <c r="C13" s="832"/>
      <c r="D13" s="832"/>
      <c r="E13" s="832" t="s">
        <v>0</v>
      </c>
      <c r="F13" s="836">
        <v>1</v>
      </c>
      <c r="G13" s="834"/>
      <c r="H13" s="888">
        <f t="shared" si="0"/>
        <v>0</v>
      </c>
      <c r="I13" s="611"/>
    </row>
    <row r="14" spans="1:249" s="496" customFormat="1" ht="56.25" customHeight="1">
      <c r="A14" s="606">
        <v>9</v>
      </c>
      <c r="B14" s="830" t="s">
        <v>82</v>
      </c>
      <c r="C14" s="831"/>
      <c r="D14" s="831"/>
      <c r="E14" s="832" t="s">
        <v>366</v>
      </c>
      <c r="F14" s="836">
        <v>45</v>
      </c>
      <c r="G14" s="834"/>
      <c r="H14" s="888">
        <f t="shared" si="0"/>
        <v>0</v>
      </c>
      <c r="I14" s="615"/>
    </row>
    <row r="15" spans="1:249" ht="20.25" customHeight="1">
      <c r="A15" s="616"/>
      <c r="B15" s="616"/>
      <c r="C15" s="616"/>
      <c r="D15" s="616"/>
      <c r="E15" s="616"/>
      <c r="F15" s="617" t="s">
        <v>746</v>
      </c>
      <c r="G15" s="1045">
        <f>SUM(H4:H14)</f>
        <v>0</v>
      </c>
      <c r="H15" s="1045"/>
      <c r="I15" s="604"/>
      <c r="J15" s="503"/>
      <c r="K15" s="503"/>
      <c r="L15" s="503"/>
      <c r="M15" s="503"/>
      <c r="N15" s="503"/>
      <c r="O15" s="503"/>
      <c r="P15" s="503"/>
      <c r="Q15" s="503"/>
      <c r="R15" s="503"/>
      <c r="S15" s="503"/>
    </row>
    <row r="16" spans="1:249" s="532" customFormat="1" ht="12" customHeight="1">
      <c r="A16" s="600">
        <v>17</v>
      </c>
      <c r="B16" s="601" t="s">
        <v>745</v>
      </c>
      <c r="C16" s="600"/>
      <c r="D16" s="600"/>
      <c r="E16" s="600"/>
      <c r="F16" s="618"/>
      <c r="G16" s="619"/>
      <c r="H16" s="619"/>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row>
    <row r="17" spans="1:249" s="503" customFormat="1" ht="20.25" customHeight="1">
      <c r="A17" s="605" t="s">
        <v>542</v>
      </c>
      <c r="B17" s="601" t="s">
        <v>377</v>
      </c>
      <c r="C17" s="600"/>
      <c r="D17" s="600"/>
      <c r="E17" s="600"/>
      <c r="F17" s="618"/>
      <c r="G17" s="619"/>
      <c r="H17" s="619"/>
      <c r="I17" s="604"/>
    </row>
    <row r="18" spans="1:249" ht="36">
      <c r="A18" s="606">
        <f>1</f>
        <v>1</v>
      </c>
      <c r="B18" s="607" t="s">
        <v>685</v>
      </c>
      <c r="C18" s="614" t="s">
        <v>71</v>
      </c>
      <c r="D18" s="614" t="s">
        <v>71</v>
      </c>
      <c r="E18" s="608" t="s">
        <v>364</v>
      </c>
      <c r="F18" s="609">
        <v>1</v>
      </c>
      <c r="G18" s="610"/>
      <c r="H18" s="887">
        <f t="shared" ref="H18:H24" si="1">F18*G18</f>
        <v>0</v>
      </c>
      <c r="I18" s="604"/>
      <c r="J18" s="503"/>
      <c r="K18" s="503"/>
      <c r="L18" s="503"/>
      <c r="M18" s="503"/>
      <c r="N18" s="503"/>
      <c r="O18" s="503"/>
      <c r="P18" s="503"/>
      <c r="Q18" s="503"/>
      <c r="R18" s="503"/>
      <c r="S18" s="503"/>
    </row>
    <row r="19" spans="1:249" ht="36">
      <c r="A19" s="606">
        <f t="shared" ref="A19:A24" si="2">A18+1</f>
        <v>2</v>
      </c>
      <c r="B19" s="607" t="s">
        <v>509</v>
      </c>
      <c r="C19" s="614" t="s">
        <v>71</v>
      </c>
      <c r="D19" s="614" t="s">
        <v>71</v>
      </c>
      <c r="E19" s="608" t="s">
        <v>364</v>
      </c>
      <c r="F19" s="609">
        <v>1</v>
      </c>
      <c r="G19" s="610"/>
      <c r="H19" s="887">
        <f t="shared" si="1"/>
        <v>0</v>
      </c>
      <c r="I19" s="604"/>
      <c r="J19" s="503"/>
      <c r="K19" s="503"/>
      <c r="L19" s="503"/>
      <c r="M19" s="503"/>
      <c r="N19" s="503"/>
      <c r="O19" s="503"/>
      <c r="P19" s="503"/>
      <c r="Q19" s="503"/>
      <c r="R19" s="503"/>
      <c r="S19" s="503"/>
    </row>
    <row r="20" spans="1:249" ht="60">
      <c r="A20" s="606">
        <f t="shared" si="2"/>
        <v>3</v>
      </c>
      <c r="B20" s="607" t="s">
        <v>510</v>
      </c>
      <c r="C20" s="614" t="s">
        <v>71</v>
      </c>
      <c r="D20" s="614" t="s">
        <v>71</v>
      </c>
      <c r="E20" s="608" t="s">
        <v>0</v>
      </c>
      <c r="F20" s="613">
        <v>4</v>
      </c>
      <c r="G20" s="610"/>
      <c r="H20" s="887">
        <f t="shared" si="1"/>
        <v>0</v>
      </c>
      <c r="I20" s="604"/>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3"/>
      <c r="ES20" s="503"/>
      <c r="ET20" s="503"/>
      <c r="EU20" s="503"/>
      <c r="EV20" s="503"/>
      <c r="EW20" s="503"/>
      <c r="EX20" s="503"/>
      <c r="EY20" s="503"/>
      <c r="EZ20" s="503"/>
      <c r="FA20" s="503"/>
      <c r="FB20" s="503"/>
      <c r="FC20" s="503"/>
      <c r="FD20" s="503"/>
      <c r="FE20" s="503"/>
      <c r="FF20" s="503"/>
      <c r="FG20" s="503"/>
      <c r="FH20" s="503"/>
      <c r="FI20" s="503"/>
      <c r="FJ20" s="503"/>
      <c r="FK20" s="503"/>
      <c r="FL20" s="503"/>
      <c r="FM20" s="503"/>
      <c r="FN20" s="503"/>
      <c r="FO20" s="503"/>
      <c r="FP20" s="503"/>
      <c r="FQ20" s="503"/>
      <c r="FR20" s="503"/>
      <c r="FS20" s="503"/>
      <c r="FT20" s="503"/>
      <c r="FU20" s="503"/>
      <c r="FV20" s="503"/>
      <c r="FW20" s="503"/>
      <c r="FX20" s="503"/>
      <c r="FY20" s="503"/>
      <c r="FZ20" s="503"/>
      <c r="GA20" s="503"/>
      <c r="GB20" s="503"/>
      <c r="GC20" s="503"/>
      <c r="GD20" s="503"/>
      <c r="GE20" s="503"/>
      <c r="GF20" s="503"/>
      <c r="GG20" s="503"/>
      <c r="GH20" s="503"/>
      <c r="GI20" s="503"/>
      <c r="GJ20" s="503"/>
      <c r="GK20" s="503"/>
      <c r="GL20" s="503"/>
      <c r="GM20" s="503"/>
      <c r="GN20" s="503"/>
      <c r="GO20" s="503"/>
      <c r="GP20" s="503"/>
      <c r="GQ20" s="503"/>
      <c r="GR20" s="503"/>
      <c r="GS20" s="503"/>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row>
    <row r="21" spans="1:249" s="503" customFormat="1" ht="36">
      <c r="A21" s="606">
        <f t="shared" si="2"/>
        <v>4</v>
      </c>
      <c r="B21" s="830" t="s">
        <v>511</v>
      </c>
      <c r="C21" s="831"/>
      <c r="D21" s="831"/>
      <c r="E21" s="832" t="s">
        <v>364</v>
      </c>
      <c r="F21" s="833">
        <v>5</v>
      </c>
      <c r="G21" s="834"/>
      <c r="H21" s="888">
        <f t="shared" si="1"/>
        <v>0</v>
      </c>
      <c r="I21" s="604"/>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row>
    <row r="22" spans="1:249" ht="36">
      <c r="A22" s="606">
        <f t="shared" si="2"/>
        <v>5</v>
      </c>
      <c r="B22" s="830" t="s">
        <v>686</v>
      </c>
      <c r="C22" s="831"/>
      <c r="D22" s="831"/>
      <c r="E22" s="832" t="s">
        <v>364</v>
      </c>
      <c r="F22" s="833">
        <v>1</v>
      </c>
      <c r="G22" s="834"/>
      <c r="H22" s="888">
        <f t="shared" si="1"/>
        <v>0</v>
      </c>
      <c r="I22" s="604"/>
      <c r="J22" s="503"/>
      <c r="K22" s="503"/>
      <c r="L22" s="503"/>
      <c r="M22" s="503"/>
      <c r="N22" s="503"/>
      <c r="O22" s="503"/>
      <c r="P22" s="503"/>
      <c r="Q22" s="503"/>
      <c r="R22" s="503"/>
      <c r="S22" s="503"/>
    </row>
    <row r="23" spans="1:249" ht="36">
      <c r="A23" s="606">
        <f t="shared" si="2"/>
        <v>6</v>
      </c>
      <c r="B23" s="830" t="s">
        <v>513</v>
      </c>
      <c r="C23" s="831"/>
      <c r="D23" s="831"/>
      <c r="E23" s="832" t="s">
        <v>364</v>
      </c>
      <c r="F23" s="833">
        <v>1</v>
      </c>
      <c r="G23" s="834"/>
      <c r="H23" s="888">
        <f t="shared" si="1"/>
        <v>0</v>
      </c>
      <c r="I23" s="604"/>
      <c r="J23" s="503"/>
      <c r="K23" s="503"/>
      <c r="L23" s="503"/>
      <c r="M23" s="503"/>
      <c r="N23" s="503"/>
      <c r="O23" s="503"/>
      <c r="P23" s="503"/>
      <c r="Q23" s="503"/>
      <c r="R23" s="503"/>
      <c r="S23" s="503"/>
    </row>
    <row r="24" spans="1:249" ht="48">
      <c r="A24" s="606">
        <f t="shared" si="2"/>
        <v>7</v>
      </c>
      <c r="B24" s="830" t="s">
        <v>514</v>
      </c>
      <c r="C24" s="831"/>
      <c r="D24" s="831"/>
      <c r="E24" s="832" t="s">
        <v>364</v>
      </c>
      <c r="F24" s="836">
        <v>1</v>
      </c>
      <c r="G24" s="837"/>
      <c r="H24" s="888">
        <f t="shared" si="1"/>
        <v>0</v>
      </c>
      <c r="I24" s="611"/>
      <c r="J24" s="612"/>
      <c r="K24" s="612"/>
      <c r="L24" s="612"/>
      <c r="M24" s="612"/>
      <c r="N24" s="612"/>
      <c r="O24" s="612"/>
      <c r="P24" s="612"/>
      <c r="Q24" s="612"/>
      <c r="R24" s="612"/>
      <c r="S24" s="612"/>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c r="IB24" s="537"/>
      <c r="IC24" s="537"/>
      <c r="ID24" s="537"/>
      <c r="IE24" s="537"/>
      <c r="IF24" s="537"/>
      <c r="IG24" s="537"/>
      <c r="IH24" s="537"/>
      <c r="II24" s="537"/>
      <c r="IJ24" s="537"/>
      <c r="IK24" s="537"/>
      <c r="IL24" s="537"/>
      <c r="IM24" s="537"/>
      <c r="IN24" s="537"/>
      <c r="IO24" s="537"/>
    </row>
    <row r="25" spans="1:249" s="537" customFormat="1" ht="13" thickBot="1">
      <c r="A25" s="620"/>
      <c r="B25" s="620"/>
      <c r="C25" s="620"/>
      <c r="D25" s="620"/>
      <c r="E25" s="620"/>
      <c r="F25" s="621" t="s">
        <v>747</v>
      </c>
      <c r="G25" s="1028">
        <f>SUM(H18:H24)</f>
        <v>0</v>
      </c>
      <c r="H25" s="1046"/>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row>
    <row r="26" spans="1:249" ht="20.25" customHeight="1" thickBot="1">
      <c r="A26" s="583"/>
      <c r="B26" s="1035" t="s">
        <v>748</v>
      </c>
      <c r="C26" s="1047"/>
      <c r="D26" s="1047"/>
      <c r="E26" s="1047"/>
      <c r="F26" s="1048"/>
      <c r="G26" s="1038">
        <f>G25+G15</f>
        <v>0</v>
      </c>
      <c r="H26" s="1039"/>
    </row>
    <row r="27" spans="1:249" ht="24.75" customHeight="1">
      <c r="C27" s="515"/>
    </row>
    <row r="28" spans="1:249">
      <c r="C28" s="515"/>
    </row>
    <row r="29" spans="1:249">
      <c r="C29" s="515"/>
    </row>
    <row r="30" spans="1:249">
      <c r="C30" s="521"/>
    </row>
    <row r="31" spans="1:249">
      <c r="C31" s="622"/>
    </row>
    <row r="32" spans="1:249">
      <c r="C32" s="506"/>
    </row>
    <row r="33" spans="1:249">
      <c r="C33" s="506"/>
    </row>
    <row r="34" spans="1:249">
      <c r="C34" s="515"/>
    </row>
    <row r="35" spans="1:249">
      <c r="C35" s="521"/>
    </row>
    <row r="36" spans="1:249">
      <c r="C36" s="622"/>
    </row>
    <row r="37" spans="1:249">
      <c r="C37" s="506"/>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c r="DT37" s="544"/>
      <c r="DU37" s="544"/>
      <c r="DV37" s="544"/>
      <c r="DW37" s="544"/>
      <c r="DX37" s="544"/>
      <c r="DY37" s="544"/>
      <c r="DZ37" s="544"/>
      <c r="EA37" s="544"/>
      <c r="EB37" s="544"/>
      <c r="EC37" s="544"/>
      <c r="ED37" s="544"/>
      <c r="EE37" s="544"/>
      <c r="EF37" s="544"/>
      <c r="EG37" s="544"/>
      <c r="EH37" s="544"/>
      <c r="EI37" s="544"/>
      <c r="EJ37" s="544"/>
      <c r="EK37" s="544"/>
      <c r="EL37" s="544"/>
      <c r="EM37" s="544"/>
      <c r="EN37" s="544"/>
      <c r="EO37" s="544"/>
      <c r="EP37" s="544"/>
      <c r="EQ37" s="544"/>
      <c r="ER37" s="544"/>
      <c r="ES37" s="544"/>
      <c r="ET37" s="544"/>
      <c r="EU37" s="544"/>
      <c r="EV37" s="544"/>
      <c r="EW37" s="544"/>
      <c r="EX37" s="544"/>
      <c r="EY37" s="544"/>
      <c r="EZ37" s="544"/>
      <c r="FA37" s="544"/>
      <c r="FB37" s="544"/>
      <c r="FC37" s="544"/>
      <c r="FD37" s="544"/>
      <c r="FE37" s="544"/>
      <c r="FF37" s="544"/>
      <c r="FG37" s="544"/>
      <c r="FH37" s="544"/>
      <c r="FI37" s="544"/>
      <c r="FJ37" s="544"/>
      <c r="FK37" s="544"/>
      <c r="FL37" s="544"/>
      <c r="FM37" s="544"/>
      <c r="FN37" s="544"/>
      <c r="FO37" s="544"/>
      <c r="FP37" s="544"/>
      <c r="FQ37" s="544"/>
      <c r="FR37" s="544"/>
      <c r="FS37" s="544"/>
      <c r="FT37" s="544"/>
      <c r="FU37" s="544"/>
      <c r="FV37" s="544"/>
      <c r="FW37" s="544"/>
      <c r="FX37" s="544"/>
      <c r="FY37" s="544"/>
      <c r="FZ37" s="544"/>
      <c r="GA37" s="544"/>
      <c r="GB37" s="544"/>
      <c r="GC37" s="544"/>
      <c r="GD37" s="544"/>
      <c r="GE37" s="544"/>
      <c r="GF37" s="544"/>
      <c r="GG37" s="544"/>
      <c r="GH37" s="544"/>
      <c r="GI37" s="544"/>
      <c r="GJ37" s="544"/>
      <c r="GK37" s="544"/>
      <c r="GL37" s="544"/>
      <c r="GM37" s="544"/>
      <c r="GN37" s="544"/>
      <c r="GO37" s="544"/>
      <c r="GP37" s="544"/>
      <c r="GQ37" s="544"/>
      <c r="GR37" s="544"/>
      <c r="GS37" s="544"/>
      <c r="GT37" s="544"/>
      <c r="GU37" s="544"/>
      <c r="GV37" s="544"/>
      <c r="GW37" s="544"/>
      <c r="GX37" s="544"/>
      <c r="GY37" s="544"/>
      <c r="GZ37" s="544"/>
      <c r="HA37" s="544"/>
      <c r="HB37" s="544"/>
      <c r="HC37" s="544"/>
      <c r="HD37" s="544"/>
      <c r="HE37" s="544"/>
      <c r="HF37" s="544"/>
      <c r="HG37" s="544"/>
      <c r="HH37" s="544"/>
      <c r="HI37" s="544"/>
      <c r="HJ37" s="544"/>
      <c r="HK37" s="544"/>
      <c r="HL37" s="544"/>
      <c r="HM37" s="544"/>
      <c r="HN37" s="544"/>
      <c r="HO37" s="544"/>
      <c r="HP37" s="544"/>
      <c r="HQ37" s="544"/>
      <c r="HR37" s="544"/>
      <c r="HS37" s="544"/>
      <c r="HT37" s="544"/>
      <c r="HU37" s="544"/>
      <c r="HV37" s="544"/>
      <c r="HW37" s="544"/>
      <c r="HX37" s="544"/>
      <c r="HY37" s="544"/>
      <c r="HZ37" s="544"/>
      <c r="IA37" s="544"/>
      <c r="IB37" s="544"/>
      <c r="IC37" s="544"/>
      <c r="ID37" s="544"/>
      <c r="IE37" s="544"/>
      <c r="IF37" s="544"/>
      <c r="IG37" s="544"/>
      <c r="IH37" s="544"/>
      <c r="II37" s="544"/>
      <c r="IJ37" s="544"/>
      <c r="IK37" s="544"/>
      <c r="IL37" s="544"/>
      <c r="IM37" s="544"/>
      <c r="IN37" s="544"/>
      <c r="IO37" s="544"/>
    </row>
    <row r="38" spans="1:249" s="544" customFormat="1">
      <c r="A38" s="539"/>
      <c r="B38" s="540"/>
      <c r="C38" s="506"/>
      <c r="D38" s="541"/>
      <c r="E38" s="541"/>
      <c r="F38" s="542"/>
      <c r="G38" s="543"/>
      <c r="H38" s="543"/>
    </row>
    <row r="39" spans="1:249" s="544" customFormat="1">
      <c r="A39" s="539"/>
      <c r="B39" s="540"/>
      <c r="C39" s="515"/>
      <c r="D39" s="541"/>
      <c r="E39" s="541"/>
      <c r="F39" s="542"/>
      <c r="G39" s="543"/>
      <c r="H39" s="543"/>
    </row>
    <row r="40" spans="1:249" s="544" customFormat="1">
      <c r="A40" s="539"/>
      <c r="B40" s="540"/>
      <c r="C40" s="515"/>
      <c r="D40" s="541"/>
      <c r="E40" s="541"/>
      <c r="F40" s="542"/>
      <c r="G40" s="543"/>
      <c r="H40" s="543"/>
    </row>
    <row r="41" spans="1:249" s="544" customFormat="1">
      <c r="A41" s="539"/>
      <c r="B41" s="540"/>
      <c r="C41" s="515"/>
      <c r="D41" s="541"/>
      <c r="E41" s="541"/>
      <c r="F41" s="542"/>
      <c r="G41" s="543"/>
      <c r="H41" s="543"/>
    </row>
    <row r="42" spans="1:249" s="544" customFormat="1">
      <c r="A42" s="539"/>
      <c r="B42" s="540"/>
      <c r="C42" s="515"/>
      <c r="D42" s="541"/>
      <c r="E42" s="541"/>
      <c r="F42" s="542"/>
      <c r="G42" s="543"/>
      <c r="H42" s="543"/>
    </row>
    <row r="43" spans="1:249" s="544" customFormat="1">
      <c r="A43" s="539"/>
      <c r="B43" s="540"/>
      <c r="C43" s="515"/>
      <c r="D43" s="541"/>
      <c r="E43" s="541"/>
      <c r="F43" s="542"/>
      <c r="G43" s="543"/>
      <c r="H43" s="543"/>
    </row>
    <row r="44" spans="1:249" s="544" customFormat="1">
      <c r="A44" s="539"/>
      <c r="B44" s="540"/>
      <c r="C44" s="515"/>
      <c r="D44" s="541"/>
      <c r="E44" s="541"/>
      <c r="F44" s="542"/>
      <c r="G44" s="543"/>
      <c r="H44" s="543"/>
    </row>
    <row r="45" spans="1:249" s="544" customFormat="1">
      <c r="A45" s="539"/>
      <c r="B45" s="540"/>
      <c r="C45" s="515"/>
      <c r="D45" s="541"/>
      <c r="E45" s="541"/>
      <c r="F45" s="542"/>
      <c r="G45" s="543"/>
      <c r="H45" s="543"/>
    </row>
    <row r="46" spans="1:249" s="544" customFormat="1">
      <c r="A46" s="539"/>
      <c r="B46" s="540"/>
      <c r="C46" s="515"/>
      <c r="D46" s="541"/>
      <c r="E46" s="541"/>
      <c r="F46" s="542"/>
      <c r="G46" s="543"/>
      <c r="H46" s="543"/>
    </row>
    <row r="47" spans="1:249" s="544" customFormat="1">
      <c r="A47" s="539"/>
      <c r="B47" s="540"/>
      <c r="C47" s="515"/>
      <c r="D47" s="541"/>
      <c r="E47" s="541"/>
      <c r="F47" s="542"/>
      <c r="G47" s="543"/>
      <c r="H47" s="543"/>
    </row>
    <row r="48" spans="1:249" s="544" customFormat="1">
      <c r="A48" s="539"/>
      <c r="B48" s="540"/>
      <c r="C48" s="515"/>
      <c r="D48" s="541"/>
      <c r="E48" s="541"/>
      <c r="F48" s="542"/>
      <c r="G48" s="543"/>
      <c r="H48" s="543"/>
    </row>
    <row r="49" spans="1:249" s="544" customFormat="1">
      <c r="A49" s="539"/>
      <c r="B49" s="540"/>
      <c r="C49" s="515"/>
      <c r="D49" s="541"/>
      <c r="E49" s="541"/>
      <c r="F49" s="542"/>
      <c r="G49" s="543"/>
      <c r="H49" s="543"/>
    </row>
    <row r="50" spans="1:249" s="544" customFormat="1">
      <c r="A50" s="539"/>
      <c r="B50" s="540"/>
      <c r="C50" s="515"/>
      <c r="D50" s="541"/>
      <c r="E50" s="541"/>
      <c r="F50" s="542"/>
      <c r="G50" s="543"/>
      <c r="H50" s="543"/>
    </row>
    <row r="51" spans="1:249" s="544" customFormat="1">
      <c r="A51" s="539"/>
      <c r="B51" s="540"/>
      <c r="C51" s="515"/>
      <c r="D51" s="541"/>
      <c r="E51" s="541"/>
      <c r="F51" s="542"/>
      <c r="G51" s="543"/>
      <c r="H51" s="543"/>
    </row>
    <row r="52" spans="1:249" s="544" customFormat="1">
      <c r="A52" s="539"/>
      <c r="B52" s="540"/>
      <c r="C52" s="515"/>
      <c r="D52" s="541"/>
      <c r="E52" s="541"/>
      <c r="F52" s="542"/>
      <c r="G52" s="543"/>
      <c r="H52" s="543"/>
    </row>
    <row r="53" spans="1:249" s="544" customFormat="1">
      <c r="A53" s="539"/>
      <c r="B53" s="540"/>
      <c r="C53" s="515"/>
      <c r="D53" s="541"/>
      <c r="E53" s="541"/>
      <c r="F53" s="542"/>
      <c r="G53" s="543"/>
      <c r="H53" s="543"/>
    </row>
    <row r="54" spans="1:249" s="544" customFormat="1">
      <c r="A54" s="539"/>
      <c r="B54" s="540"/>
      <c r="C54" s="515"/>
      <c r="D54" s="541"/>
      <c r="E54" s="541"/>
      <c r="F54" s="542"/>
      <c r="G54" s="543"/>
      <c r="H54" s="543"/>
    </row>
    <row r="55" spans="1:249" s="544" customFormat="1">
      <c r="A55" s="539"/>
      <c r="B55" s="540"/>
      <c r="C55" s="515"/>
      <c r="D55" s="541"/>
      <c r="E55" s="541"/>
      <c r="F55" s="542"/>
      <c r="G55" s="543"/>
      <c r="H55" s="543"/>
    </row>
    <row r="56" spans="1:249" s="544" customFormat="1">
      <c r="A56" s="539"/>
      <c r="B56" s="540"/>
      <c r="C56" s="515"/>
      <c r="D56" s="541"/>
      <c r="E56" s="541"/>
      <c r="F56" s="542"/>
      <c r="G56" s="543"/>
      <c r="H56" s="543"/>
    </row>
    <row r="57" spans="1:249" s="544" customFormat="1">
      <c r="A57" s="539"/>
      <c r="B57" s="540"/>
      <c r="C57" s="515"/>
      <c r="D57" s="541"/>
      <c r="E57" s="541"/>
      <c r="F57" s="542"/>
      <c r="G57" s="543"/>
      <c r="H57" s="543"/>
    </row>
    <row r="58" spans="1:249" s="544" customFormat="1">
      <c r="A58" s="539"/>
      <c r="B58" s="540"/>
      <c r="C58" s="561"/>
      <c r="D58" s="541"/>
      <c r="E58" s="541"/>
      <c r="F58" s="542"/>
      <c r="G58" s="543"/>
      <c r="H58" s="543"/>
    </row>
    <row r="59" spans="1:249" s="544" customFormat="1">
      <c r="A59" s="539"/>
      <c r="B59" s="540"/>
      <c r="C59" s="622"/>
      <c r="D59" s="541"/>
      <c r="E59" s="541"/>
      <c r="F59" s="542"/>
      <c r="G59" s="543"/>
      <c r="H59" s="543"/>
    </row>
    <row r="60" spans="1:249" s="544" customFormat="1">
      <c r="A60" s="539"/>
      <c r="B60" s="540"/>
      <c r="C60" s="521"/>
      <c r="D60" s="541"/>
      <c r="E60" s="541"/>
      <c r="F60" s="542"/>
      <c r="G60" s="543"/>
      <c r="H60" s="543"/>
    </row>
    <row r="61" spans="1:249" s="544" customFormat="1">
      <c r="A61" s="539"/>
      <c r="B61" s="540"/>
      <c r="C61" s="622"/>
      <c r="D61" s="541"/>
      <c r="E61" s="541"/>
      <c r="F61" s="542"/>
      <c r="G61" s="543"/>
      <c r="H61" s="543"/>
    </row>
    <row r="62" spans="1:249" s="544" customFormat="1">
      <c r="A62" s="539"/>
      <c r="B62" s="540"/>
      <c r="C62" s="521"/>
      <c r="D62" s="541"/>
      <c r="E62" s="541"/>
      <c r="F62" s="542"/>
      <c r="G62" s="543"/>
      <c r="H62" s="543"/>
    </row>
    <row r="63" spans="1:249" s="544" customFormat="1">
      <c r="A63" s="539"/>
      <c r="B63" s="540"/>
      <c r="C63" s="541"/>
      <c r="D63" s="541"/>
      <c r="E63" s="541"/>
      <c r="F63" s="542"/>
      <c r="G63" s="543"/>
      <c r="H63" s="54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c r="IB63" s="523"/>
      <c r="IC63" s="523"/>
      <c r="ID63" s="523"/>
      <c r="IE63" s="523"/>
      <c r="IF63" s="523"/>
      <c r="IG63" s="523"/>
      <c r="IH63" s="523"/>
      <c r="II63" s="523"/>
      <c r="IJ63" s="523"/>
      <c r="IK63" s="523"/>
      <c r="IL63" s="523"/>
      <c r="IM63" s="523"/>
      <c r="IN63" s="523"/>
      <c r="IO63" s="523"/>
    </row>
  </sheetData>
  <customSheetViews>
    <customSheetView guid="{D18DB499-0579-FF4A-9B8B-3F60D92FC7BB}" scale="150" showPageBreaks="1" zeroValues="0" printArea="1" view="pageBreakPreview" topLeftCell="A5">
      <selection activeCell="D5" sqref="D5"/>
      <rowBreaks count="1" manualBreakCount="1">
        <brk id="15"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4">
      <selection activeCell="C6" sqref="C6"/>
      <rowBreaks count="1" manualBreakCount="1">
        <brk id="15"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4">
      <selection activeCell="C6" sqref="C6"/>
      <rowBreaks count="1" manualBreakCount="1">
        <brk id="15"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5:H15"/>
    <mergeCell ref="G25:H25"/>
    <mergeCell ref="B26:F26"/>
    <mergeCell ref="G26:H26"/>
  </mergeCells>
  <conditionalFormatting sqref="F10">
    <cfRule type="cellIs" dxfId="31" priority="10" stopIfTrue="1" operator="equal">
      <formula>0</formula>
    </cfRule>
  </conditionalFormatting>
  <conditionalFormatting sqref="F11">
    <cfRule type="cellIs" dxfId="30" priority="9" stopIfTrue="1" operator="equal">
      <formula>0</formula>
    </cfRule>
  </conditionalFormatting>
  <conditionalFormatting sqref="F12">
    <cfRule type="cellIs" dxfId="29" priority="8" stopIfTrue="1" operator="equal">
      <formula>0</formula>
    </cfRule>
  </conditionalFormatting>
  <conditionalFormatting sqref="F13">
    <cfRule type="cellIs" dxfId="28" priority="7" stopIfTrue="1" operator="equal">
      <formula>0</formula>
    </cfRule>
  </conditionalFormatting>
  <conditionalFormatting sqref="F7">
    <cfRule type="cellIs" dxfId="27" priority="6" stopIfTrue="1" operator="equal">
      <formula>0</formula>
    </cfRule>
  </conditionalFormatting>
  <conditionalFormatting sqref="F5">
    <cfRule type="cellIs" dxfId="26" priority="5" stopIfTrue="1" operator="equal">
      <formula>0</formula>
    </cfRule>
  </conditionalFormatting>
  <conditionalFormatting sqref="F8">
    <cfRule type="cellIs" dxfId="25" priority="4" stopIfTrue="1" operator="equal">
      <formula>0</formula>
    </cfRule>
  </conditionalFormatting>
  <conditionalFormatting sqref="F9">
    <cfRule type="cellIs" dxfId="24" priority="3" stopIfTrue="1" operator="equal">
      <formula>0</formula>
    </cfRule>
  </conditionalFormatting>
  <conditionalFormatting sqref="F14">
    <cfRule type="cellIs" dxfId="23" priority="2" stopIfTrue="1" operator="equal">
      <formula>0</formula>
    </cfRule>
  </conditionalFormatting>
  <conditionalFormatting sqref="F14">
    <cfRule type="cellIs" dxfId="22"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5" max="7" man="1"/>
  </rowBreaks>
  <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R58"/>
  <sheetViews>
    <sheetView showZeros="0" view="pageBreakPreview" topLeftCell="A10" zoomScaleNormal="100" zoomScaleSheetLayoutView="100" workbookViewId="0">
      <selection activeCell="K5" sqref="K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18</v>
      </c>
      <c r="B2" s="601" t="s">
        <v>749</v>
      </c>
      <c r="C2" s="600"/>
      <c r="D2" s="600"/>
      <c r="E2" s="600"/>
      <c r="F2" s="602"/>
      <c r="G2" s="603"/>
      <c r="H2" s="603"/>
      <c r="I2" s="604"/>
    </row>
    <row r="3" spans="1:252" s="503" customFormat="1" ht="20.25" customHeight="1">
      <c r="A3" s="605" t="s">
        <v>548</v>
      </c>
      <c r="B3" s="601" t="s">
        <v>351</v>
      </c>
      <c r="C3" s="600"/>
      <c r="D3" s="600"/>
      <c r="E3" s="600"/>
      <c r="F3" s="602"/>
      <c r="G3" s="603"/>
      <c r="H3" s="603"/>
      <c r="I3" s="604"/>
    </row>
    <row r="4" spans="1:252" s="612" customFormat="1" ht="192">
      <c r="A4" s="606">
        <f>1</f>
        <v>1</v>
      </c>
      <c r="B4" s="830" t="s">
        <v>935</v>
      </c>
      <c r="C4" s="838"/>
      <c r="D4" s="839"/>
      <c r="E4" s="832"/>
      <c r="F4" s="833"/>
      <c r="G4" s="834"/>
      <c r="H4" s="835">
        <f t="shared" ref="H4:H11" si="0">F4*G4</f>
        <v>0</v>
      </c>
      <c r="I4" s="611"/>
    </row>
    <row r="5" spans="1:252" s="612" customFormat="1" ht="284">
      <c r="A5" s="606"/>
      <c r="B5" s="830" t="s">
        <v>936</v>
      </c>
      <c r="C5" s="839" t="s">
        <v>353</v>
      </c>
      <c r="D5" s="839" t="s">
        <v>353</v>
      </c>
      <c r="E5" s="832" t="s">
        <v>0</v>
      </c>
      <c r="F5" s="836">
        <v>1</v>
      </c>
      <c r="G5" s="834"/>
      <c r="H5" s="888">
        <f t="shared" si="0"/>
        <v>0</v>
      </c>
      <c r="I5" s="611"/>
    </row>
    <row r="6" spans="1:252" s="612" customFormat="1" ht="36">
      <c r="A6" s="606">
        <f>A4+1</f>
        <v>2</v>
      </c>
      <c r="B6" s="607" t="s">
        <v>497</v>
      </c>
      <c r="C6" s="614" t="s">
        <v>71</v>
      </c>
      <c r="D6" s="614" t="s">
        <v>71</v>
      </c>
      <c r="E6" s="608" t="s">
        <v>0</v>
      </c>
      <c r="F6" s="613">
        <v>1</v>
      </c>
      <c r="G6" s="610"/>
      <c r="H6" s="887">
        <f t="shared" si="0"/>
        <v>0</v>
      </c>
      <c r="I6" s="518"/>
    </row>
    <row r="7" spans="1:252" s="612" customFormat="1" ht="180">
      <c r="A7" s="606">
        <f>A6+1</f>
        <v>3</v>
      </c>
      <c r="B7" s="830" t="s">
        <v>499</v>
      </c>
      <c r="C7" s="832"/>
      <c r="D7" s="832"/>
      <c r="E7" s="832" t="s">
        <v>0</v>
      </c>
      <c r="F7" s="836">
        <v>1</v>
      </c>
      <c r="G7" s="834"/>
      <c r="H7" s="888">
        <f t="shared" si="0"/>
        <v>0</v>
      </c>
      <c r="I7" s="518"/>
    </row>
    <row r="8" spans="1:252" s="612" customFormat="1" ht="72">
      <c r="A8" s="606">
        <f>A7+1</f>
        <v>4</v>
      </c>
      <c r="B8" s="830" t="s">
        <v>500</v>
      </c>
      <c r="C8" s="832"/>
      <c r="D8" s="832"/>
      <c r="E8" s="832" t="s">
        <v>0</v>
      </c>
      <c r="F8" s="836">
        <v>1</v>
      </c>
      <c r="G8" s="834"/>
      <c r="H8" s="888">
        <f t="shared" si="0"/>
        <v>0</v>
      </c>
      <c r="I8" s="518"/>
    </row>
    <row r="9" spans="1:252" s="612" customFormat="1" ht="84">
      <c r="A9" s="606">
        <f>A8+1</f>
        <v>5</v>
      </c>
      <c r="B9" s="830" t="s">
        <v>501</v>
      </c>
      <c r="C9" s="832"/>
      <c r="D9" s="832"/>
      <c r="E9" s="832" t="s">
        <v>0</v>
      </c>
      <c r="F9" s="836">
        <v>1</v>
      </c>
      <c r="G9" s="834"/>
      <c r="H9" s="888">
        <f t="shared" si="0"/>
        <v>0</v>
      </c>
      <c r="I9" s="518"/>
    </row>
    <row r="10" spans="1:252" s="612" customFormat="1" ht="96">
      <c r="A10" s="606">
        <f>A9+1</f>
        <v>6</v>
      </c>
      <c r="B10" s="830" t="s">
        <v>502</v>
      </c>
      <c r="C10" s="832"/>
      <c r="D10" s="832"/>
      <c r="E10" s="832" t="s">
        <v>0</v>
      </c>
      <c r="F10" s="836">
        <v>1</v>
      </c>
      <c r="G10" s="834"/>
      <c r="H10" s="888">
        <f t="shared" si="0"/>
        <v>0</v>
      </c>
      <c r="I10" s="518"/>
    </row>
    <row r="11" spans="1:252" s="496" customFormat="1" ht="56.25" customHeight="1">
      <c r="A11" s="606">
        <v>7</v>
      </c>
      <c r="B11" s="830" t="s">
        <v>82</v>
      </c>
      <c r="C11" s="831"/>
      <c r="D11" s="831"/>
      <c r="E11" s="832" t="s">
        <v>366</v>
      </c>
      <c r="F11" s="836">
        <v>35</v>
      </c>
      <c r="G11" s="834"/>
      <c r="H11" s="888">
        <f t="shared" si="0"/>
        <v>0</v>
      </c>
      <c r="I11" s="615"/>
    </row>
    <row r="12" spans="1:252" ht="20.25" customHeight="1">
      <c r="A12" s="616"/>
      <c r="B12" s="616"/>
      <c r="C12" s="616"/>
      <c r="D12" s="616"/>
      <c r="E12" s="616"/>
      <c r="F12" s="617" t="s">
        <v>750</v>
      </c>
      <c r="G12" s="1045">
        <f>SUM(H4:H11)</f>
        <v>0</v>
      </c>
      <c r="H12" s="1045"/>
      <c r="I12" s="604"/>
      <c r="J12" s="503"/>
      <c r="K12" s="503"/>
      <c r="L12" s="503"/>
      <c r="M12" s="503"/>
      <c r="N12" s="503"/>
      <c r="O12" s="503"/>
      <c r="P12" s="503"/>
      <c r="Q12" s="503"/>
      <c r="R12" s="503"/>
      <c r="S12" s="503"/>
      <c r="T12" s="503"/>
      <c r="U12" s="503"/>
      <c r="V12" s="503"/>
    </row>
    <row r="13" spans="1:252" s="532" customFormat="1" ht="12" customHeight="1">
      <c r="A13" s="600">
        <v>18</v>
      </c>
      <c r="B13" s="601" t="s">
        <v>749</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row>
    <row r="14" spans="1:252" s="503" customFormat="1" ht="20.25" customHeight="1">
      <c r="A14" s="605" t="s">
        <v>551</v>
      </c>
      <c r="B14" s="601" t="s">
        <v>377</v>
      </c>
      <c r="C14" s="600"/>
      <c r="D14" s="600"/>
      <c r="E14" s="600"/>
      <c r="F14" s="618"/>
      <c r="G14" s="619"/>
      <c r="H14" s="619"/>
      <c r="I14" s="604"/>
    </row>
    <row r="15" spans="1:252"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c r="T15" s="503"/>
      <c r="U15" s="503"/>
      <c r="V15" s="503"/>
    </row>
    <row r="16" spans="1:252"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36">
      <c r="A17" s="606">
        <f>A16+1</f>
        <v>3</v>
      </c>
      <c r="B17" s="830" t="s">
        <v>511</v>
      </c>
      <c r="C17" s="831"/>
      <c r="D17" s="831"/>
      <c r="E17" s="832" t="s">
        <v>364</v>
      </c>
      <c r="F17" s="833">
        <v>3</v>
      </c>
      <c r="G17" s="834"/>
      <c r="H17" s="888">
        <f>F17*G17</f>
        <v>0</v>
      </c>
      <c r="I17" s="604"/>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row>
    <row r="18" spans="1:252"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c r="T18" s="503"/>
      <c r="U18" s="503"/>
      <c r="V18" s="503"/>
    </row>
    <row r="19" spans="1:252"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612"/>
      <c r="U19" s="612"/>
      <c r="V19" s="612"/>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c r="IP19" s="537"/>
      <c r="IQ19" s="537"/>
      <c r="IR19" s="537"/>
    </row>
    <row r="20" spans="1:252" s="537" customFormat="1" ht="13" thickBot="1">
      <c r="A20" s="620"/>
      <c r="B20" s="620"/>
      <c r="C20" s="620"/>
      <c r="D20" s="620"/>
      <c r="E20" s="620"/>
      <c r="F20" s="621" t="s">
        <v>751</v>
      </c>
      <c r="G20" s="1028">
        <f>SUM(H15:H19)</f>
        <v>0</v>
      </c>
      <c r="H20" s="1046"/>
      <c r="I20" s="536"/>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row>
    <row r="21" spans="1:252" ht="20.25" customHeight="1" thickBot="1">
      <c r="A21" s="583"/>
      <c r="B21" s="1035" t="s">
        <v>752</v>
      </c>
      <c r="C21" s="1047"/>
      <c r="D21" s="1047"/>
      <c r="E21" s="1047"/>
      <c r="F21" s="1048"/>
      <c r="G21" s="1038">
        <f>G20+G12</f>
        <v>0</v>
      </c>
      <c r="H21" s="1039"/>
    </row>
    <row r="22" spans="1:252" ht="24.75" customHeight="1">
      <c r="C22" s="515"/>
    </row>
    <row r="23" spans="1:252">
      <c r="C23" s="515"/>
    </row>
    <row r="24" spans="1:252">
      <c r="C24" s="515"/>
    </row>
    <row r="25" spans="1:252">
      <c r="C25" s="521"/>
    </row>
    <row r="26" spans="1:252">
      <c r="C26" s="622"/>
    </row>
    <row r="27" spans="1:252">
      <c r="C27" s="506"/>
    </row>
    <row r="28" spans="1:252">
      <c r="C28" s="506"/>
    </row>
    <row r="29" spans="1:252">
      <c r="C29" s="515"/>
    </row>
    <row r="30" spans="1:252">
      <c r="C30" s="521"/>
    </row>
    <row r="31" spans="1:252">
      <c r="C31" s="622"/>
    </row>
    <row r="32" spans="1:252">
      <c r="C32" s="506"/>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c r="IP32" s="544"/>
      <c r="IQ32" s="544"/>
      <c r="IR32" s="544"/>
    </row>
    <row r="33" spans="1:10" s="544" customFormat="1">
      <c r="A33" s="539"/>
      <c r="B33" s="540"/>
      <c r="C33" s="506"/>
      <c r="D33" s="541"/>
      <c r="E33" s="541"/>
      <c r="F33" s="542"/>
      <c r="G33" s="543"/>
      <c r="H33" s="543"/>
      <c r="I33" s="523"/>
      <c r="J33" s="523"/>
    </row>
    <row r="34" spans="1:10" s="544" customFormat="1">
      <c r="A34" s="539"/>
      <c r="B34" s="540"/>
      <c r="C34" s="515"/>
      <c r="D34" s="541"/>
      <c r="E34" s="541"/>
      <c r="F34" s="542"/>
      <c r="G34" s="543"/>
      <c r="H34" s="543"/>
      <c r="I34" s="523"/>
      <c r="J34" s="523"/>
    </row>
    <row r="35" spans="1:10" s="544" customFormat="1">
      <c r="A35" s="539"/>
      <c r="B35" s="540"/>
      <c r="C35" s="515"/>
      <c r="D35" s="541"/>
      <c r="E35" s="541"/>
      <c r="F35" s="542"/>
      <c r="G35" s="543"/>
      <c r="H35" s="543"/>
      <c r="I35" s="523"/>
      <c r="J35" s="523"/>
    </row>
    <row r="36" spans="1:10" s="544" customFormat="1">
      <c r="A36" s="539"/>
      <c r="B36" s="540"/>
      <c r="C36" s="515"/>
      <c r="D36" s="541"/>
      <c r="E36" s="541"/>
      <c r="F36" s="542"/>
      <c r="G36" s="543"/>
      <c r="H36" s="543"/>
      <c r="I36" s="523"/>
      <c r="J36" s="523"/>
    </row>
    <row r="37" spans="1:10" s="544" customFormat="1">
      <c r="A37" s="539"/>
      <c r="B37" s="540"/>
      <c r="C37" s="515"/>
      <c r="D37" s="541"/>
      <c r="E37" s="541"/>
      <c r="F37" s="542"/>
      <c r="G37" s="543"/>
      <c r="H37" s="543"/>
      <c r="I37" s="523"/>
      <c r="J37" s="523"/>
    </row>
    <row r="38" spans="1:10" s="544" customFormat="1">
      <c r="A38" s="539"/>
      <c r="B38" s="540"/>
      <c r="C38" s="515"/>
      <c r="D38" s="541"/>
      <c r="E38" s="541"/>
      <c r="F38" s="542"/>
      <c r="G38" s="543"/>
      <c r="H38" s="543"/>
      <c r="I38" s="523"/>
      <c r="J38" s="523"/>
    </row>
    <row r="39" spans="1:10" s="544" customFormat="1">
      <c r="A39" s="539"/>
      <c r="B39" s="540"/>
      <c r="C39" s="515"/>
      <c r="D39" s="541"/>
      <c r="E39" s="541"/>
      <c r="F39" s="542"/>
      <c r="G39" s="543"/>
      <c r="H39" s="543"/>
      <c r="I39" s="523"/>
      <c r="J39" s="523"/>
    </row>
    <row r="40" spans="1:10" s="544" customFormat="1">
      <c r="A40" s="539"/>
      <c r="B40" s="540"/>
      <c r="C40" s="515"/>
      <c r="D40" s="541"/>
      <c r="E40" s="541"/>
      <c r="F40" s="542"/>
      <c r="G40" s="543"/>
      <c r="H40" s="543"/>
      <c r="I40" s="523"/>
      <c r="J40" s="523"/>
    </row>
    <row r="41" spans="1:10" s="544" customFormat="1">
      <c r="A41" s="539"/>
      <c r="B41" s="540"/>
      <c r="C41" s="515"/>
      <c r="D41" s="541"/>
      <c r="E41" s="541"/>
      <c r="F41" s="542"/>
      <c r="G41" s="543"/>
      <c r="H41" s="543"/>
      <c r="I41" s="523"/>
      <c r="J41" s="523"/>
    </row>
    <row r="42" spans="1:10" s="544" customFormat="1">
      <c r="A42" s="539"/>
      <c r="B42" s="540"/>
      <c r="C42" s="515"/>
      <c r="D42" s="541"/>
      <c r="E42" s="541"/>
      <c r="F42" s="542"/>
      <c r="G42" s="543"/>
      <c r="H42" s="543"/>
      <c r="I42" s="523"/>
      <c r="J42" s="523"/>
    </row>
    <row r="43" spans="1:10" s="544" customFormat="1">
      <c r="A43" s="539"/>
      <c r="B43" s="540"/>
      <c r="C43" s="515"/>
      <c r="D43" s="541"/>
      <c r="E43" s="541"/>
      <c r="F43" s="542"/>
      <c r="G43" s="543"/>
      <c r="H43" s="543"/>
      <c r="I43" s="523"/>
      <c r="J43" s="523"/>
    </row>
    <row r="44" spans="1:10" s="544" customFormat="1">
      <c r="A44" s="539"/>
      <c r="B44" s="540"/>
      <c r="C44" s="515"/>
      <c r="D44" s="541"/>
      <c r="E44" s="541"/>
      <c r="F44" s="542"/>
      <c r="G44" s="543"/>
      <c r="H44" s="543"/>
      <c r="I44" s="523"/>
      <c r="J44" s="523"/>
    </row>
    <row r="45" spans="1:10" s="544" customFormat="1">
      <c r="A45" s="539"/>
      <c r="B45" s="540"/>
      <c r="C45" s="515"/>
      <c r="D45" s="541"/>
      <c r="E45" s="541"/>
      <c r="F45" s="542"/>
      <c r="G45" s="543"/>
      <c r="H45" s="543"/>
      <c r="I45" s="523"/>
      <c r="J45" s="523"/>
    </row>
    <row r="46" spans="1:10" s="544" customFormat="1">
      <c r="A46" s="539"/>
      <c r="B46" s="540"/>
      <c r="C46" s="515"/>
      <c r="D46" s="541"/>
      <c r="E46" s="541"/>
      <c r="F46" s="542"/>
      <c r="G46" s="543"/>
      <c r="H46" s="543"/>
      <c r="I46" s="523"/>
      <c r="J46" s="523"/>
    </row>
    <row r="47" spans="1:10" s="544" customFormat="1">
      <c r="A47" s="539"/>
      <c r="B47" s="540"/>
      <c r="C47" s="515"/>
      <c r="D47" s="541"/>
      <c r="E47" s="541"/>
      <c r="F47" s="542"/>
      <c r="G47" s="543"/>
      <c r="H47" s="543"/>
      <c r="I47" s="523"/>
      <c r="J47" s="523"/>
    </row>
    <row r="48" spans="1:10"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61"/>
      <c r="D53" s="541"/>
      <c r="E53" s="541"/>
      <c r="F53" s="542"/>
      <c r="G53" s="543"/>
      <c r="H53" s="543"/>
      <c r="I53" s="523"/>
      <c r="J53" s="523"/>
    </row>
    <row r="54" spans="1:252" s="544" customFormat="1">
      <c r="A54" s="539"/>
      <c r="B54" s="540"/>
      <c r="C54" s="622"/>
      <c r="D54" s="541"/>
      <c r="E54" s="541"/>
      <c r="F54" s="542"/>
      <c r="G54" s="543"/>
      <c r="H54" s="543"/>
      <c r="I54" s="523"/>
      <c r="J54" s="523"/>
    </row>
    <row r="55" spans="1:252" s="544" customFormat="1">
      <c r="A55" s="539"/>
      <c r="B55" s="540"/>
      <c r="C55" s="521"/>
      <c r="D55" s="541"/>
      <c r="E55" s="541"/>
      <c r="F55" s="542"/>
      <c r="G55" s="543"/>
      <c r="H55" s="543"/>
      <c r="I55" s="523"/>
      <c r="J55" s="523"/>
    </row>
    <row r="56" spans="1:252" s="544" customFormat="1">
      <c r="A56" s="539"/>
      <c r="B56" s="540"/>
      <c r="C56" s="622"/>
      <c r="D56" s="541"/>
      <c r="E56" s="541"/>
      <c r="F56" s="542"/>
      <c r="G56" s="543"/>
      <c r="H56" s="543"/>
      <c r="I56" s="523"/>
      <c r="J56" s="523"/>
    </row>
    <row r="57" spans="1:252" s="544" customFormat="1">
      <c r="A57" s="539"/>
      <c r="B57" s="540"/>
      <c r="C57" s="521"/>
      <c r="D57" s="541"/>
      <c r="E57" s="541"/>
      <c r="F57" s="542"/>
      <c r="G57" s="543"/>
      <c r="H57" s="543"/>
      <c r="I57" s="523"/>
      <c r="J57" s="523"/>
    </row>
    <row r="58" spans="1:252"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row>
  </sheetData>
  <customSheetViews>
    <customSheetView guid="{D18DB499-0579-FF4A-9B8B-3F60D92FC7BB}" scale="142" showPageBreaks="1" zeroValues="0" printArea="1" view="pageBreakPreview" topLeftCell="A5">
      <selection activeCell="K5" sqref="K5"/>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0">
      <selection activeCell="K5" sqref="K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0">
      <selection activeCell="K5" sqref="K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21" priority="8" stopIfTrue="1" operator="equal">
      <formula>0</formula>
    </cfRule>
  </conditionalFormatting>
  <conditionalFormatting sqref="F8">
    <cfRule type="cellIs" dxfId="20" priority="7" stopIfTrue="1" operator="equal">
      <formula>0</formula>
    </cfRule>
  </conditionalFormatting>
  <conditionalFormatting sqref="F9">
    <cfRule type="cellIs" dxfId="19" priority="6" stopIfTrue="1" operator="equal">
      <formula>0</formula>
    </cfRule>
  </conditionalFormatting>
  <conditionalFormatting sqref="F10">
    <cfRule type="cellIs" dxfId="18" priority="5" stopIfTrue="1" operator="equal">
      <formula>0</formula>
    </cfRule>
  </conditionalFormatting>
  <conditionalFormatting sqref="F5">
    <cfRule type="cellIs" dxfId="17" priority="4" stopIfTrue="1" operator="equal">
      <formula>0</formula>
    </cfRule>
  </conditionalFormatting>
  <conditionalFormatting sqref="F6">
    <cfRule type="cellIs" dxfId="16" priority="3" stopIfTrue="1" operator="equal">
      <formula>0</formula>
    </cfRule>
  </conditionalFormatting>
  <conditionalFormatting sqref="F11">
    <cfRule type="cellIs" dxfId="15" priority="2" stopIfTrue="1" operator="equal">
      <formula>0</formula>
    </cfRule>
  </conditionalFormatting>
  <conditionalFormatting sqref="F11">
    <cfRule type="cellIs" dxfId="14"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72"/>
  <sheetViews>
    <sheetView showZeros="0" tabSelected="1" view="pageBreakPreview" zoomScaleNormal="100" zoomScaleSheetLayoutView="100" workbookViewId="0">
      <pane ySplit="1" topLeftCell="A46" activePane="bottomLeft" state="frozenSplit"/>
      <selection pane="bottomLeft" activeCell="B47" sqref="B47"/>
    </sheetView>
  </sheetViews>
  <sheetFormatPr baseColWidth="10" defaultColWidth="9.1640625" defaultRowHeight="12"/>
  <cols>
    <col min="1" max="1" width="4.33203125" style="540" customWidth="1"/>
    <col min="2" max="2" width="43" style="540" customWidth="1"/>
    <col min="3" max="3" width="9.5" style="544" customWidth="1"/>
    <col min="4" max="4" width="8.5" style="544" customWidth="1"/>
    <col min="5" max="5" width="7" style="541" customWidth="1"/>
    <col min="6" max="6" width="6.5" style="627" customWidth="1"/>
    <col min="7" max="7" width="9.6640625" style="543" customWidth="1"/>
    <col min="8" max="8" width="14.5" style="543" bestFit="1" customWidth="1"/>
    <col min="9" max="9" width="17.33203125" style="523" customWidth="1"/>
    <col min="10" max="16384" width="9.1640625" style="523"/>
  </cols>
  <sheetData>
    <row r="1" spans="1:8" s="496" customFormat="1" ht="24">
      <c r="A1" s="561" t="s">
        <v>343</v>
      </c>
      <c r="B1" s="561" t="s">
        <v>344</v>
      </c>
      <c r="C1" s="561"/>
      <c r="D1" s="561"/>
      <c r="E1" s="561" t="s">
        <v>345</v>
      </c>
      <c r="F1" s="626" t="s">
        <v>346</v>
      </c>
      <c r="G1" s="565" t="s">
        <v>347</v>
      </c>
      <c r="H1" s="565" t="s">
        <v>348</v>
      </c>
    </row>
    <row r="2" spans="1:8" ht="21.75" customHeight="1">
      <c r="A2" s="566"/>
      <c r="B2" s="556" t="s">
        <v>605</v>
      </c>
      <c r="C2" s="532"/>
      <c r="D2" s="532"/>
      <c r="E2" s="557"/>
      <c r="F2" s="558"/>
      <c r="G2" s="889"/>
      <c r="H2" s="890"/>
    </row>
    <row r="3" spans="1:8" s="568" customFormat="1" ht="20" customHeight="1">
      <c r="A3" s="524">
        <v>1</v>
      </c>
      <c r="B3" s="582" t="s">
        <v>682</v>
      </c>
      <c r="E3" s="506"/>
      <c r="F3" s="508"/>
      <c r="G3" s="1055"/>
      <c r="H3" s="1056"/>
    </row>
    <row r="4" spans="1:8" s="490" customFormat="1" ht="20" customHeight="1">
      <c r="A4" s="571" t="s">
        <v>350</v>
      </c>
      <c r="B4" s="572" t="s">
        <v>351</v>
      </c>
      <c r="C4" s="573"/>
      <c r="D4" s="573"/>
      <c r="E4" s="574"/>
      <c r="F4" s="575"/>
      <c r="G4" s="1031">
        <f>'MAPA_4_LOKACIJA 1'!G15:H15</f>
        <v>0</v>
      </c>
      <c r="H4" s="1032"/>
    </row>
    <row r="5" spans="1:8" s="490" customFormat="1" ht="20" customHeight="1">
      <c r="A5" s="571" t="s">
        <v>361</v>
      </c>
      <c r="B5" s="572" t="s">
        <v>377</v>
      </c>
      <c r="C5" s="573"/>
      <c r="D5" s="573"/>
      <c r="E5" s="574"/>
      <c r="F5" s="575"/>
      <c r="G5" s="1031">
        <f>'MAPA_4_LOKACIJA 1'!G25:H25</f>
        <v>0</v>
      </c>
      <c r="H5" s="1032"/>
    </row>
    <row r="6" spans="1:8" ht="20" customHeight="1">
      <c r="A6" s="576"/>
      <c r="B6" s="577"/>
      <c r="C6" s="578"/>
      <c r="D6" s="579"/>
      <c r="E6" s="579"/>
      <c r="F6" s="580" t="s">
        <v>688</v>
      </c>
      <c r="G6" s="1033">
        <f>SUM(G4:H5)</f>
        <v>0</v>
      </c>
      <c r="H6" s="1034"/>
    </row>
    <row r="7" spans="1:8" s="568" customFormat="1" ht="20" customHeight="1">
      <c r="A7" s="524">
        <v>2</v>
      </c>
      <c r="B7" s="582" t="s">
        <v>689</v>
      </c>
      <c r="E7" s="506"/>
      <c r="F7" s="508"/>
      <c r="G7" s="1055"/>
      <c r="H7" s="1056"/>
    </row>
    <row r="8" spans="1:8" s="568" customFormat="1" ht="20" customHeight="1">
      <c r="A8" s="571" t="s">
        <v>392</v>
      </c>
      <c r="B8" s="572" t="s">
        <v>351</v>
      </c>
      <c r="E8" s="506"/>
      <c r="F8" s="575"/>
      <c r="G8" s="1031">
        <f>'MAPA_4_LOKACIJA 2'!G12:H12</f>
        <v>0</v>
      </c>
      <c r="H8" s="1031"/>
    </row>
    <row r="9" spans="1:8" s="490" customFormat="1" ht="20" customHeight="1">
      <c r="A9" s="571" t="s">
        <v>395</v>
      </c>
      <c r="B9" s="572" t="s">
        <v>377</v>
      </c>
      <c r="C9" s="573"/>
      <c r="D9" s="573"/>
      <c r="E9" s="574"/>
      <c r="F9" s="575"/>
      <c r="G9" s="1031">
        <f>'MAPA_4_LOKACIJA 2'!G20:H20</f>
        <v>0</v>
      </c>
      <c r="H9" s="1031"/>
    </row>
    <row r="10" spans="1:8" ht="20" customHeight="1">
      <c r="A10" s="576"/>
      <c r="B10" s="577"/>
      <c r="C10" s="578"/>
      <c r="D10" s="579"/>
      <c r="E10" s="579"/>
      <c r="F10" s="580" t="s">
        <v>692</v>
      </c>
      <c r="G10" s="1033">
        <f>SUM(G8:H9)</f>
        <v>0</v>
      </c>
      <c r="H10" s="1034"/>
    </row>
    <row r="11" spans="1:8" ht="20" customHeight="1">
      <c r="A11" s="524">
        <v>3</v>
      </c>
      <c r="B11" s="582" t="s">
        <v>693</v>
      </c>
      <c r="C11" s="568"/>
      <c r="D11" s="568"/>
      <c r="E11" s="506"/>
      <c r="F11" s="508"/>
      <c r="G11" s="1055"/>
      <c r="H11" s="1056"/>
    </row>
    <row r="12" spans="1:8" ht="20" customHeight="1">
      <c r="A12" s="571" t="s">
        <v>401</v>
      </c>
      <c r="B12" s="572" t="s">
        <v>351</v>
      </c>
      <c r="C12" s="568"/>
      <c r="D12" s="568"/>
      <c r="E12" s="506"/>
      <c r="F12" s="575"/>
      <c r="G12" s="1031">
        <f>'MAPA_4_LOKACIJA 3'!G12:H12</f>
        <v>0</v>
      </c>
      <c r="H12" s="1031"/>
    </row>
    <row r="13" spans="1:8" ht="20" customHeight="1">
      <c r="A13" s="571" t="s">
        <v>404</v>
      </c>
      <c r="B13" s="572" t="s">
        <v>377</v>
      </c>
      <c r="C13" s="573"/>
      <c r="D13" s="573"/>
      <c r="E13" s="574"/>
      <c r="F13" s="575"/>
      <c r="G13" s="1031">
        <f>'MAPA_4_LOKACIJA 3'!G20:H20</f>
        <v>0</v>
      </c>
      <c r="H13" s="1031"/>
    </row>
    <row r="14" spans="1:8" ht="20" customHeight="1">
      <c r="A14" s="576"/>
      <c r="B14" s="577"/>
      <c r="C14" s="578"/>
      <c r="D14" s="579"/>
      <c r="E14" s="579"/>
      <c r="F14" s="580" t="s">
        <v>696</v>
      </c>
      <c r="G14" s="1033">
        <f>SUM(G12:H13)</f>
        <v>0</v>
      </c>
      <c r="H14" s="1034"/>
    </row>
    <row r="15" spans="1:8" ht="20" customHeight="1">
      <c r="A15" s="524">
        <v>4</v>
      </c>
      <c r="B15" s="582" t="s">
        <v>697</v>
      </c>
      <c r="C15" s="568"/>
      <c r="D15" s="568"/>
      <c r="E15" s="506"/>
      <c r="F15" s="508"/>
      <c r="G15" s="1055"/>
      <c r="H15" s="1056"/>
    </row>
    <row r="16" spans="1:8" ht="20" customHeight="1">
      <c r="A16" s="571" t="s">
        <v>410</v>
      </c>
      <c r="B16" s="572" t="s">
        <v>351</v>
      </c>
      <c r="C16" s="568"/>
      <c r="D16" s="568"/>
      <c r="E16" s="506"/>
      <c r="F16" s="575"/>
      <c r="G16" s="1031">
        <f>'MAPA_4_LOKACIJA 4'!G15:H15</f>
        <v>0</v>
      </c>
      <c r="H16" s="1032"/>
    </row>
    <row r="17" spans="1:8" ht="20" customHeight="1">
      <c r="A17" s="571" t="s">
        <v>414</v>
      </c>
      <c r="B17" s="572" t="s">
        <v>377</v>
      </c>
      <c r="C17" s="573"/>
      <c r="D17" s="573"/>
      <c r="E17" s="574"/>
      <c r="F17" s="575"/>
      <c r="G17" s="1031">
        <f>'MAPA_4_LOKACIJA 4'!G25:H25</f>
        <v>0</v>
      </c>
      <c r="H17" s="1032"/>
    </row>
    <row r="18" spans="1:8" ht="20" customHeight="1">
      <c r="A18" s="576"/>
      <c r="B18" s="577"/>
      <c r="C18" s="578"/>
      <c r="D18" s="579"/>
      <c r="E18" s="579"/>
      <c r="F18" s="580" t="s">
        <v>700</v>
      </c>
      <c r="G18" s="1033">
        <f>SUM(G16:H17)</f>
        <v>0</v>
      </c>
      <c r="H18" s="1034"/>
    </row>
    <row r="19" spans="1:8" ht="20" customHeight="1">
      <c r="A19" s="524">
        <v>5</v>
      </c>
      <c r="B19" s="582" t="s">
        <v>701</v>
      </c>
      <c r="C19" s="568"/>
      <c r="D19" s="568"/>
      <c r="E19" s="506"/>
      <c r="F19" s="508"/>
      <c r="G19" s="1055"/>
      <c r="H19" s="1056"/>
    </row>
    <row r="20" spans="1:8" ht="20" customHeight="1">
      <c r="A20" s="571" t="s">
        <v>420</v>
      </c>
      <c r="B20" s="572" t="s">
        <v>351</v>
      </c>
      <c r="C20" s="568"/>
      <c r="D20" s="568"/>
      <c r="E20" s="506"/>
      <c r="F20" s="575"/>
      <c r="G20" s="1031">
        <f>'MAPA_4_LOKACIJA 5'!G15:H15</f>
        <v>0</v>
      </c>
      <c r="H20" s="1032"/>
    </row>
    <row r="21" spans="1:8" ht="20" customHeight="1">
      <c r="A21" s="571" t="s">
        <v>423</v>
      </c>
      <c r="B21" s="572" t="s">
        <v>377</v>
      </c>
      <c r="C21" s="573"/>
      <c r="D21" s="573"/>
      <c r="E21" s="574"/>
      <c r="F21" s="575"/>
      <c r="G21" s="1031">
        <f>'MAPA_4_LOKACIJA 5'!G25:H25</f>
        <v>0</v>
      </c>
      <c r="H21" s="1032"/>
    </row>
    <row r="22" spans="1:8" ht="20" customHeight="1">
      <c r="A22" s="576"/>
      <c r="B22" s="577"/>
      <c r="C22" s="578"/>
      <c r="D22" s="579"/>
      <c r="E22" s="579"/>
      <c r="F22" s="580" t="s">
        <v>704</v>
      </c>
      <c r="G22" s="1033">
        <f>SUM(G20:H21)</f>
        <v>0</v>
      </c>
      <c r="H22" s="1034"/>
    </row>
    <row r="23" spans="1:8" ht="20" customHeight="1">
      <c r="A23" s="524">
        <v>6</v>
      </c>
      <c r="B23" s="582" t="s">
        <v>705</v>
      </c>
      <c r="C23" s="568"/>
      <c r="D23" s="568"/>
      <c r="E23" s="506"/>
      <c r="F23" s="508"/>
      <c r="G23" s="1055"/>
      <c r="H23" s="1056"/>
    </row>
    <row r="24" spans="1:8" ht="20" customHeight="1">
      <c r="A24" s="571" t="s">
        <v>429</v>
      </c>
      <c r="B24" s="572" t="s">
        <v>351</v>
      </c>
      <c r="C24" s="568"/>
      <c r="D24" s="568"/>
      <c r="E24" s="506"/>
      <c r="F24" s="575"/>
      <c r="G24" s="1031">
        <f>'MAPA_4_LOKACIJA 6'!G12:H12</f>
        <v>0</v>
      </c>
      <c r="H24" s="1032"/>
    </row>
    <row r="25" spans="1:8" ht="20" customHeight="1">
      <c r="A25" s="571" t="s">
        <v>432</v>
      </c>
      <c r="B25" s="572" t="s">
        <v>377</v>
      </c>
      <c r="C25" s="573"/>
      <c r="D25" s="573"/>
      <c r="E25" s="574"/>
      <c r="F25" s="575"/>
      <c r="G25" s="1031">
        <f>'MAPA_4_LOKACIJA 6'!G20:H20</f>
        <v>0</v>
      </c>
      <c r="H25" s="1032"/>
    </row>
    <row r="26" spans="1:8" ht="20" customHeight="1">
      <c r="A26" s="576"/>
      <c r="B26" s="577"/>
      <c r="C26" s="578"/>
      <c r="D26" s="579"/>
      <c r="E26" s="579"/>
      <c r="F26" s="580" t="s">
        <v>708</v>
      </c>
      <c r="G26" s="1033">
        <f>SUM(G24:H25)</f>
        <v>0</v>
      </c>
      <c r="H26" s="1034"/>
    </row>
    <row r="27" spans="1:8" ht="20" customHeight="1">
      <c r="A27" s="524">
        <v>7</v>
      </c>
      <c r="B27" s="582" t="s">
        <v>709</v>
      </c>
      <c r="C27" s="568"/>
      <c r="D27" s="568"/>
      <c r="E27" s="506"/>
      <c r="F27" s="508"/>
      <c r="G27" s="1055"/>
      <c r="H27" s="1056"/>
    </row>
    <row r="28" spans="1:8" ht="20" customHeight="1">
      <c r="A28" s="571" t="s">
        <v>438</v>
      </c>
      <c r="B28" s="572" t="s">
        <v>351</v>
      </c>
      <c r="C28" s="568"/>
      <c r="D28" s="568"/>
      <c r="E28" s="506"/>
      <c r="F28" s="575"/>
      <c r="G28" s="1031">
        <f>'MAPA_4_LOKACIJA 7'!G12:H12</f>
        <v>0</v>
      </c>
      <c r="H28" s="1032"/>
    </row>
    <row r="29" spans="1:8" ht="20" customHeight="1">
      <c r="A29" s="571" t="s">
        <v>441</v>
      </c>
      <c r="B29" s="572" t="s">
        <v>377</v>
      </c>
      <c r="C29" s="573"/>
      <c r="D29" s="573"/>
      <c r="E29" s="574"/>
      <c r="F29" s="575"/>
      <c r="G29" s="1031">
        <f>'MAPA_4_LOKACIJA 7'!G20:H20</f>
        <v>0</v>
      </c>
      <c r="H29" s="1032"/>
    </row>
    <row r="30" spans="1:8" ht="20" customHeight="1">
      <c r="A30" s="576"/>
      <c r="B30" s="577"/>
      <c r="C30" s="578"/>
      <c r="D30" s="579"/>
      <c r="E30" s="579"/>
      <c r="F30" s="580" t="s">
        <v>712</v>
      </c>
      <c r="G30" s="1033">
        <f>SUM(G28:H29)</f>
        <v>0</v>
      </c>
      <c r="H30" s="1034"/>
    </row>
    <row r="31" spans="1:8" ht="20" customHeight="1">
      <c r="A31" s="524">
        <v>8</v>
      </c>
      <c r="B31" s="582" t="s">
        <v>713</v>
      </c>
      <c r="C31" s="568"/>
      <c r="D31" s="568"/>
      <c r="E31" s="506"/>
      <c r="F31" s="508"/>
      <c r="G31" s="1055"/>
      <c r="H31" s="1056"/>
    </row>
    <row r="32" spans="1:8" ht="20" customHeight="1">
      <c r="A32" s="571" t="s">
        <v>447</v>
      </c>
      <c r="B32" s="572" t="s">
        <v>351</v>
      </c>
      <c r="C32" s="568"/>
      <c r="D32" s="568"/>
      <c r="E32" s="506"/>
      <c r="F32" s="575"/>
      <c r="G32" s="1031">
        <f>'MAPA_4_LOKACIJA 8'!G12:H12</f>
        <v>0</v>
      </c>
      <c r="H32" s="1032"/>
    </row>
    <row r="33" spans="1:8" ht="20" customHeight="1">
      <c r="A33" s="571" t="s">
        <v>450</v>
      </c>
      <c r="B33" s="572" t="s">
        <v>377</v>
      </c>
      <c r="C33" s="573"/>
      <c r="D33" s="573"/>
      <c r="E33" s="574"/>
      <c r="F33" s="575"/>
      <c r="G33" s="1031">
        <f>'MAPA_4_LOKACIJA 8'!G20:H20</f>
        <v>0</v>
      </c>
      <c r="H33" s="1032"/>
    </row>
    <row r="34" spans="1:8" ht="20" customHeight="1">
      <c r="A34" s="576"/>
      <c r="B34" s="577"/>
      <c r="C34" s="578"/>
      <c r="D34" s="579"/>
      <c r="E34" s="579"/>
      <c r="F34" s="580" t="s">
        <v>716</v>
      </c>
      <c r="G34" s="1033">
        <f>SUM(G32:H33)</f>
        <v>0</v>
      </c>
      <c r="H34" s="1034"/>
    </row>
    <row r="35" spans="1:8" ht="20" customHeight="1">
      <c r="A35" s="524">
        <v>9</v>
      </c>
      <c r="B35" s="582" t="s">
        <v>717</v>
      </c>
      <c r="C35" s="568"/>
      <c r="D35" s="568"/>
      <c r="E35" s="506"/>
      <c r="F35" s="508"/>
      <c r="G35" s="1055"/>
      <c r="H35" s="1056"/>
    </row>
    <row r="36" spans="1:8" ht="20" customHeight="1">
      <c r="A36" s="571" t="s">
        <v>456</v>
      </c>
      <c r="B36" s="572" t="s">
        <v>351</v>
      </c>
      <c r="C36" s="568"/>
      <c r="D36" s="568"/>
      <c r="E36" s="506"/>
      <c r="F36" s="575"/>
      <c r="G36" s="1031">
        <f>'MAPA_4_LOKACIJA 9'!G15:H15</f>
        <v>0</v>
      </c>
      <c r="H36" s="1032"/>
    </row>
    <row r="37" spans="1:8" ht="20" customHeight="1">
      <c r="A37" s="571" t="s">
        <v>459</v>
      </c>
      <c r="B37" s="572" t="s">
        <v>377</v>
      </c>
      <c r="C37" s="573"/>
      <c r="D37" s="573"/>
      <c r="E37" s="574"/>
      <c r="F37" s="575"/>
      <c r="G37" s="1031">
        <f>'MAPA_4_LOKACIJA 9'!G25:H25</f>
        <v>0</v>
      </c>
      <c r="H37" s="1032"/>
    </row>
    <row r="38" spans="1:8" ht="20" customHeight="1">
      <c r="A38" s="576"/>
      <c r="B38" s="577"/>
      <c r="C38" s="578"/>
      <c r="D38" s="579"/>
      <c r="E38" s="579"/>
      <c r="F38" s="580" t="s">
        <v>720</v>
      </c>
      <c r="G38" s="1033">
        <f>SUM(G36:H37)</f>
        <v>0</v>
      </c>
      <c r="H38" s="1034"/>
    </row>
    <row r="39" spans="1:8" ht="20" customHeight="1">
      <c r="A39" s="524">
        <v>10</v>
      </c>
      <c r="B39" s="582" t="s">
        <v>721</v>
      </c>
      <c r="C39" s="568"/>
      <c r="D39" s="568"/>
      <c r="E39" s="506"/>
      <c r="F39" s="508"/>
      <c r="G39" s="1055"/>
      <c r="H39" s="1056"/>
    </row>
    <row r="40" spans="1:8" ht="20" customHeight="1">
      <c r="A40" s="571" t="s">
        <v>465</v>
      </c>
      <c r="B40" s="572" t="s">
        <v>351</v>
      </c>
      <c r="C40" s="568"/>
      <c r="D40" s="568"/>
      <c r="E40" s="506"/>
      <c r="F40" s="575"/>
      <c r="G40" s="1031">
        <f>'MAPA_4_LOKACIJA 10'!G12:H12</f>
        <v>0</v>
      </c>
      <c r="H40" s="1032"/>
    </row>
    <row r="41" spans="1:8" ht="20" customHeight="1">
      <c r="A41" s="571" t="s">
        <v>468</v>
      </c>
      <c r="B41" s="572" t="s">
        <v>377</v>
      </c>
      <c r="C41" s="573"/>
      <c r="D41" s="573"/>
      <c r="E41" s="574"/>
      <c r="F41" s="575"/>
      <c r="G41" s="1031">
        <f>'MAPA_4_LOKACIJA 10'!G20:H20</f>
        <v>0</v>
      </c>
      <c r="H41" s="1032"/>
    </row>
    <row r="42" spans="1:8" ht="20" customHeight="1">
      <c r="A42" s="576"/>
      <c r="B42" s="577"/>
      <c r="C42" s="578"/>
      <c r="D42" s="579"/>
      <c r="E42" s="579"/>
      <c r="F42" s="580" t="s">
        <v>724</v>
      </c>
      <c r="G42" s="1033">
        <f>SUM(G40:H41)</f>
        <v>0</v>
      </c>
      <c r="H42" s="1034"/>
    </row>
    <row r="43" spans="1:8" ht="20" customHeight="1">
      <c r="A43" s="524">
        <v>11</v>
      </c>
      <c r="B43" s="582" t="s">
        <v>725</v>
      </c>
      <c r="C43" s="568"/>
      <c r="D43" s="568"/>
      <c r="E43" s="506"/>
      <c r="F43" s="508"/>
      <c r="G43" s="569"/>
      <c r="H43" s="570"/>
    </row>
    <row r="44" spans="1:8" ht="20" customHeight="1">
      <c r="A44" s="571" t="s">
        <v>474</v>
      </c>
      <c r="B44" s="572" t="s">
        <v>351</v>
      </c>
      <c r="C44" s="568"/>
      <c r="D44" s="568"/>
      <c r="E44" s="506"/>
      <c r="F44" s="575"/>
      <c r="G44" s="1031">
        <f>'MAPA_4_LOKACIJA 11'!G15:H15</f>
        <v>0</v>
      </c>
      <c r="H44" s="1032"/>
    </row>
    <row r="45" spans="1:8" ht="20" customHeight="1">
      <c r="A45" s="571" t="s">
        <v>477</v>
      </c>
      <c r="B45" s="572" t="s">
        <v>377</v>
      </c>
      <c r="C45" s="573"/>
      <c r="D45" s="573"/>
      <c r="E45" s="574"/>
      <c r="F45" s="575"/>
      <c r="G45" s="1031">
        <f>'MAPA_4_LOKACIJA 11'!G25:H25</f>
        <v>0</v>
      </c>
      <c r="H45" s="1032"/>
    </row>
    <row r="46" spans="1:8" ht="20" customHeight="1">
      <c r="A46" s="576"/>
      <c r="B46" s="577"/>
      <c r="C46" s="578"/>
      <c r="D46" s="579"/>
      <c r="E46" s="579"/>
      <c r="F46" s="580" t="s">
        <v>728</v>
      </c>
      <c r="G46" s="1033">
        <f>SUM(G44:H45)</f>
        <v>0</v>
      </c>
      <c r="H46" s="1034"/>
    </row>
    <row r="47" spans="1:8" ht="20" customHeight="1">
      <c r="A47" s="524">
        <v>12</v>
      </c>
      <c r="B47" s="582" t="s">
        <v>729</v>
      </c>
      <c r="C47" s="568"/>
      <c r="D47" s="568"/>
      <c r="E47" s="506"/>
      <c r="F47" s="508"/>
      <c r="G47" s="1055"/>
      <c r="H47" s="1056"/>
    </row>
    <row r="48" spans="1:8" ht="20" customHeight="1">
      <c r="A48" s="571" t="s">
        <v>753</v>
      </c>
      <c r="B48" s="572" t="s">
        <v>351</v>
      </c>
      <c r="C48" s="568"/>
      <c r="D48" s="568"/>
      <c r="E48" s="506"/>
      <c r="F48" s="575"/>
      <c r="G48" s="1031">
        <f>'MAPA_4_LOKACIJA 13'!G12:H12</f>
        <v>0</v>
      </c>
      <c r="H48" s="1032"/>
    </row>
    <row r="49" spans="1:8" ht="20" customHeight="1">
      <c r="A49" s="571" t="s">
        <v>754</v>
      </c>
      <c r="B49" s="572" t="s">
        <v>377</v>
      </c>
      <c r="C49" s="573"/>
      <c r="D49" s="573"/>
      <c r="E49" s="574"/>
      <c r="F49" s="575"/>
      <c r="G49" s="1031">
        <f>'MAPA_4_LOKACIJA 13'!G20:H20</f>
        <v>0</v>
      </c>
      <c r="H49" s="1032"/>
    </row>
    <row r="50" spans="1:8" ht="20" customHeight="1">
      <c r="A50" s="576"/>
      <c r="B50" s="577"/>
      <c r="C50" s="578"/>
      <c r="D50" s="579"/>
      <c r="E50" s="579"/>
      <c r="F50" s="580" t="s">
        <v>732</v>
      </c>
      <c r="G50" s="1033">
        <f>SUM(G48:H49)</f>
        <v>0</v>
      </c>
      <c r="H50" s="1034"/>
    </row>
    <row r="51" spans="1:8" ht="20" customHeight="1">
      <c r="A51" s="524">
        <v>14</v>
      </c>
      <c r="B51" s="582" t="s">
        <v>733</v>
      </c>
      <c r="C51" s="568"/>
      <c r="D51" s="568"/>
      <c r="E51" s="506"/>
      <c r="F51" s="508"/>
      <c r="G51" s="1055"/>
      <c r="H51" s="1056"/>
    </row>
    <row r="52" spans="1:8" ht="20" customHeight="1">
      <c r="A52" s="571" t="s">
        <v>492</v>
      </c>
      <c r="B52" s="572" t="s">
        <v>351</v>
      </c>
      <c r="C52" s="568"/>
      <c r="D52" s="568"/>
      <c r="E52" s="506"/>
      <c r="F52" s="575"/>
      <c r="G52" s="1031">
        <f>'MAPA_4_LOKACIJA 14'!G12:H12</f>
        <v>0</v>
      </c>
      <c r="H52" s="1032"/>
    </row>
    <row r="53" spans="1:8" ht="20" customHeight="1">
      <c r="A53" s="571" t="s">
        <v>505</v>
      </c>
      <c r="B53" s="572" t="s">
        <v>377</v>
      </c>
      <c r="C53" s="573"/>
      <c r="D53" s="573"/>
      <c r="E53" s="574"/>
      <c r="F53" s="575"/>
      <c r="G53" s="1031">
        <f>'MAPA_4_LOKACIJA 14'!G20:H20</f>
        <v>0</v>
      </c>
      <c r="H53" s="1032"/>
    </row>
    <row r="54" spans="1:8" ht="20" customHeight="1">
      <c r="A54" s="576"/>
      <c r="B54" s="577"/>
      <c r="C54" s="578"/>
      <c r="D54" s="579"/>
      <c r="E54" s="579"/>
      <c r="F54" s="580" t="s">
        <v>736</v>
      </c>
      <c r="G54" s="1033">
        <f>SUM(G52:H53)</f>
        <v>0</v>
      </c>
      <c r="H54" s="1034"/>
    </row>
    <row r="55" spans="1:8" ht="20" customHeight="1">
      <c r="A55" s="524">
        <v>15</v>
      </c>
      <c r="B55" s="582" t="s">
        <v>737</v>
      </c>
      <c r="C55" s="568"/>
      <c r="D55" s="568"/>
      <c r="E55" s="506"/>
      <c r="F55" s="508"/>
      <c r="G55" s="1055"/>
      <c r="H55" s="1056"/>
    </row>
    <row r="56" spans="1:8" ht="20" customHeight="1">
      <c r="A56" s="571" t="s">
        <v>521</v>
      </c>
      <c r="B56" s="572" t="s">
        <v>351</v>
      </c>
      <c r="C56" s="568"/>
      <c r="D56" s="568"/>
      <c r="E56" s="506"/>
      <c r="F56" s="575"/>
      <c r="G56" s="1031">
        <f>'MAPA_4_LOKACIJA 15'!G15:H15</f>
        <v>0</v>
      </c>
      <c r="H56" s="1032"/>
    </row>
    <row r="57" spans="1:8" ht="20" customHeight="1">
      <c r="A57" s="571" t="s">
        <v>524</v>
      </c>
      <c r="B57" s="572" t="s">
        <v>377</v>
      </c>
      <c r="C57" s="573"/>
      <c r="D57" s="573"/>
      <c r="E57" s="574"/>
      <c r="F57" s="575"/>
      <c r="G57" s="1031">
        <f>'MAPA_4_LOKACIJA 15'!G25:H25</f>
        <v>0</v>
      </c>
      <c r="H57" s="1032"/>
    </row>
    <row r="58" spans="1:8" ht="20" customHeight="1">
      <c r="A58" s="576"/>
      <c r="B58" s="577"/>
      <c r="C58" s="578"/>
      <c r="D58" s="579"/>
      <c r="E58" s="579"/>
      <c r="F58" s="580" t="s">
        <v>740</v>
      </c>
      <c r="G58" s="1033">
        <f>SUM(G56:H57)</f>
        <v>0</v>
      </c>
      <c r="H58" s="1034"/>
    </row>
    <row r="59" spans="1:8" ht="20" customHeight="1">
      <c r="A59" s="524">
        <v>16</v>
      </c>
      <c r="B59" s="582" t="s">
        <v>741</v>
      </c>
      <c r="C59" s="568"/>
      <c r="D59" s="568"/>
      <c r="E59" s="506"/>
      <c r="F59" s="508"/>
      <c r="G59" s="1055"/>
      <c r="H59" s="1056"/>
    </row>
    <row r="60" spans="1:8" ht="20" customHeight="1">
      <c r="A60" s="571" t="s">
        <v>530</v>
      </c>
      <c r="B60" s="572" t="s">
        <v>351</v>
      </c>
      <c r="C60" s="568"/>
      <c r="D60" s="568"/>
      <c r="E60" s="506"/>
      <c r="F60" s="575"/>
      <c r="G60" s="1031">
        <f>'MAPA_4_LOKACIJA 16'!G12:H12</f>
        <v>0</v>
      </c>
      <c r="H60" s="1032"/>
    </row>
    <row r="61" spans="1:8" ht="20" customHeight="1">
      <c r="A61" s="571" t="s">
        <v>533</v>
      </c>
      <c r="B61" s="572" t="s">
        <v>377</v>
      </c>
      <c r="C61" s="573"/>
      <c r="D61" s="573"/>
      <c r="E61" s="574"/>
      <c r="F61" s="575"/>
      <c r="G61" s="1031">
        <f>'MAPA_4_LOKACIJA 16'!G20:H20</f>
        <v>0</v>
      </c>
      <c r="H61" s="1032"/>
    </row>
    <row r="62" spans="1:8" ht="20" customHeight="1">
      <c r="A62" s="576"/>
      <c r="B62" s="577"/>
      <c r="C62" s="578"/>
      <c r="D62" s="579"/>
      <c r="E62" s="579"/>
      <c r="F62" s="580" t="s">
        <v>744</v>
      </c>
      <c r="G62" s="1033">
        <f>SUM(G60:H61)</f>
        <v>0</v>
      </c>
      <c r="H62" s="1034"/>
    </row>
    <row r="63" spans="1:8" ht="20" customHeight="1">
      <c r="A63" s="524">
        <v>17</v>
      </c>
      <c r="B63" s="582" t="s">
        <v>745</v>
      </c>
      <c r="C63" s="568"/>
      <c r="D63" s="568"/>
      <c r="E63" s="506"/>
      <c r="F63" s="508"/>
      <c r="G63" s="1055"/>
      <c r="H63" s="1056"/>
    </row>
    <row r="64" spans="1:8" ht="20" customHeight="1">
      <c r="A64" s="571" t="s">
        <v>539</v>
      </c>
      <c r="B64" s="572" t="s">
        <v>351</v>
      </c>
      <c r="C64" s="568"/>
      <c r="D64" s="568"/>
      <c r="E64" s="506"/>
      <c r="F64" s="575"/>
      <c r="G64" s="1031">
        <f>'MAPA_4_LOKACIJA 17'!G15:H15</f>
        <v>0</v>
      </c>
      <c r="H64" s="1032"/>
    </row>
    <row r="65" spans="1:8" ht="20" customHeight="1">
      <c r="A65" s="571" t="s">
        <v>542</v>
      </c>
      <c r="B65" s="572" t="s">
        <v>377</v>
      </c>
      <c r="C65" s="573"/>
      <c r="D65" s="573"/>
      <c r="E65" s="574"/>
      <c r="F65" s="575"/>
      <c r="G65" s="1031">
        <f>'MAPA_4_LOKACIJA 17'!G25:H25</f>
        <v>0</v>
      </c>
      <c r="H65" s="1032"/>
    </row>
    <row r="66" spans="1:8" ht="20" customHeight="1">
      <c r="A66" s="576"/>
      <c r="B66" s="577"/>
      <c r="C66" s="578"/>
      <c r="D66" s="579"/>
      <c r="E66" s="579"/>
      <c r="F66" s="580" t="s">
        <v>748</v>
      </c>
      <c r="G66" s="1033">
        <f>SUM(G64:H65)</f>
        <v>0</v>
      </c>
      <c r="H66" s="1034"/>
    </row>
    <row r="67" spans="1:8" ht="20" customHeight="1">
      <c r="A67" s="524">
        <v>18</v>
      </c>
      <c r="B67" s="582" t="s">
        <v>749</v>
      </c>
      <c r="C67" s="568"/>
      <c r="D67" s="568"/>
      <c r="E67" s="506"/>
      <c r="F67" s="508"/>
      <c r="G67" s="1055"/>
      <c r="H67" s="1056"/>
    </row>
    <row r="68" spans="1:8" ht="20" customHeight="1">
      <c r="A68" s="571" t="s">
        <v>548</v>
      </c>
      <c r="B68" s="572" t="s">
        <v>351</v>
      </c>
      <c r="C68" s="568"/>
      <c r="D68" s="568"/>
      <c r="E68" s="506"/>
      <c r="F68" s="575"/>
      <c r="G68" s="1031">
        <f>'MAPA_4_LOKACIJA 18'!G12:H12</f>
        <v>0</v>
      </c>
      <c r="H68" s="1032"/>
    </row>
    <row r="69" spans="1:8" ht="20" customHeight="1">
      <c r="A69" s="571" t="s">
        <v>551</v>
      </c>
      <c r="B69" s="572" t="s">
        <v>377</v>
      </c>
      <c r="C69" s="573"/>
      <c r="D69" s="573"/>
      <c r="E69" s="574"/>
      <c r="F69" s="575"/>
      <c r="G69" s="1031">
        <f>'MAPA_4_LOKACIJA 18'!G20:H20</f>
        <v>0</v>
      </c>
      <c r="H69" s="1032"/>
    </row>
    <row r="70" spans="1:8" ht="20" customHeight="1" thickBot="1">
      <c r="A70" s="576"/>
      <c r="B70" s="577"/>
      <c r="C70" s="578"/>
      <c r="D70" s="579"/>
      <c r="E70" s="579"/>
      <c r="F70" s="580" t="s">
        <v>752</v>
      </c>
      <c r="G70" s="1033">
        <f>SUM(G68:H69)</f>
        <v>0</v>
      </c>
      <c r="H70" s="1034"/>
    </row>
    <row r="71" spans="1:8" s="503" customFormat="1" ht="20.25" customHeight="1" thickBot="1">
      <c r="A71" s="583"/>
      <c r="B71" s="1049" t="s">
        <v>755</v>
      </c>
      <c r="C71" s="1050"/>
      <c r="D71" s="1050"/>
      <c r="E71" s="1050"/>
      <c r="F71" s="1051"/>
      <c r="G71" s="1038">
        <f>SUM(G6,G10,G14,G18,G22,G26,G30,G34,G38,G42,G46,G50,G54,G58,G62,G66,G70,)</f>
        <v>0</v>
      </c>
      <c r="H71" s="1039"/>
    </row>
    <row r="72" spans="1:8" s="503" customFormat="1" ht="105" customHeight="1">
      <c r="A72" s="1052" t="s">
        <v>756</v>
      </c>
      <c r="B72" s="1053"/>
      <c r="C72" s="1053"/>
      <c r="D72" s="1053"/>
      <c r="E72" s="1053"/>
      <c r="F72" s="1053"/>
      <c r="G72" s="1053"/>
      <c r="H72" s="1054"/>
    </row>
  </sheetData>
  <customSheetViews>
    <customSheetView guid="{D18DB499-0579-FF4A-9B8B-3F60D92FC7BB}" showPageBreaks="1" zeroValues="0" fitToPage="1" printArea="1" view="pageBreakPreview">
      <pane ySplit="1" topLeftCell="A57" activePane="bottomLeft" state="frozenSplit"/>
      <selection pane="bottomLeft" activeCell="L72" sqref="L72"/>
      <rowBreaks count="1" manualBreakCount="1">
        <brk id="38" max="7" man="1"/>
      </rowBreaks>
      <pageMargins left="0.55118110236220474" right="0.19685039370078741" top="0.35433070866141736" bottom="0.78740157480314965" header="0.19685039370078741" footer="0.31496062992125984"/>
      <pageSetup paperSize="9" scale="87" fitToHeight="0" orientation="portrait" r:id="rId1"/>
    </customSheetView>
    <customSheetView guid="{CDB37B5C-25E8-6845-A1FE-C2EB28E94FE7}" showPageBreaks="1" zeroValues="0" fitToPage="1" printArea="1" view="pageBreakPreview">
      <pane ySplit="1" topLeftCell="A2" activePane="bottomLeft" state="frozenSplit"/>
      <selection pane="bottomLeft" activeCell="L72" sqref="L72"/>
      <rowBreaks count="1" manualBreakCount="1">
        <brk id="38" max="7" man="1"/>
      </rowBreaks>
      <pageMargins left="0.55118110236220474" right="0.19685039370078741" top="0.35433070866141736" bottom="0.78740157480314965" header="0.19685039370078741" footer="0.31496062992125984"/>
      <pageSetup paperSize="9" scale="87" fitToHeight="0" orientation="portrait" r:id="rId2"/>
    </customSheetView>
    <customSheetView guid="{EB3190D5-F4CE-42A5-A802-28C41937F1DA}" showPageBreaks="1" zeroValues="0" fitToPage="1" printArea="1" view="pageBreakPreview">
      <pane ySplit="1" topLeftCell="A2" activePane="bottomLeft" state="frozenSplit"/>
      <selection pane="bottomLeft" activeCell="L72" sqref="L72"/>
      <rowBreaks count="1" manualBreakCount="1">
        <brk id="38" max="7" man="1"/>
      </rowBreaks>
      <pageMargins left="0.55118110236220474" right="0.19685039370078741" top="0.35433070866141736" bottom="0.78740157480314965" header="0.19685039370078741" footer="0.31496062992125984"/>
      <pageSetup paperSize="9" scale="95" fitToHeight="0" orientation="portrait" r:id="rId3"/>
    </customSheetView>
  </customSheetViews>
  <mergeCells count="70">
    <mergeCell ref="G14:H14"/>
    <mergeCell ref="G3:H3"/>
    <mergeCell ref="G4:H4"/>
    <mergeCell ref="G5:H5"/>
    <mergeCell ref="G6:H6"/>
    <mergeCell ref="G7:H7"/>
    <mergeCell ref="G8:H8"/>
    <mergeCell ref="G9:H9"/>
    <mergeCell ref="G10:H10"/>
    <mergeCell ref="G11:H11"/>
    <mergeCell ref="G12:H12"/>
    <mergeCell ref="G13:H13"/>
    <mergeCell ref="G26:H26"/>
    <mergeCell ref="G15:H15"/>
    <mergeCell ref="G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G51:H51"/>
    <mergeCell ref="G39:H39"/>
    <mergeCell ref="G40:H40"/>
    <mergeCell ref="G41:H41"/>
    <mergeCell ref="G42:H42"/>
    <mergeCell ref="G44:H44"/>
    <mergeCell ref="G45:H45"/>
    <mergeCell ref="G46:H46"/>
    <mergeCell ref="G47:H47"/>
    <mergeCell ref="G48:H48"/>
    <mergeCell ref="G49:H49"/>
    <mergeCell ref="G50:H50"/>
    <mergeCell ref="G63:H63"/>
    <mergeCell ref="G52:H52"/>
    <mergeCell ref="G53:H53"/>
    <mergeCell ref="G54:H54"/>
    <mergeCell ref="G55:H55"/>
    <mergeCell ref="G56:H56"/>
    <mergeCell ref="G57:H57"/>
    <mergeCell ref="G58:H58"/>
    <mergeCell ref="G59:H59"/>
    <mergeCell ref="G60:H60"/>
    <mergeCell ref="G61:H61"/>
    <mergeCell ref="G62:H62"/>
    <mergeCell ref="G70:H70"/>
    <mergeCell ref="B71:F71"/>
    <mergeCell ref="G71:H71"/>
    <mergeCell ref="A72:H72"/>
    <mergeCell ref="G64:H64"/>
    <mergeCell ref="G65:H65"/>
    <mergeCell ref="G66:H66"/>
    <mergeCell ref="G67:H67"/>
    <mergeCell ref="G68:H68"/>
    <mergeCell ref="G69:H69"/>
  </mergeCells>
  <pageMargins left="0.55118110236220474" right="0.19685039370078741" top="0.35433070866141736" bottom="0.78740157480314965" header="0.19685039370078741" footer="0.31496062992125984"/>
  <pageSetup paperSize="9" scale="87" fitToHeight="0" orientation="portrait" r:id="rId4"/>
  <rowBreaks count="1" manualBreakCount="1">
    <brk id="38"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63"/>
  <sheetViews>
    <sheetView showZeros="0" view="pageBreakPreview" zoomScaleNormal="100" zoomScaleSheetLayoutView="100" workbookViewId="0">
      <pane ySplit="3" topLeftCell="A16" activePane="bottomLeft" state="frozen"/>
      <selection pane="bottomLeft" activeCell="B7" sqref="B7"/>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9.6640625" style="543" customWidth="1"/>
    <col min="8" max="8" width="11.5" style="543" customWidth="1"/>
    <col min="9" max="9" width="18.5" style="641" customWidth="1"/>
    <col min="10" max="10" width="9.1640625" style="641"/>
    <col min="11" max="13" width="9.1640625" style="523"/>
    <col min="14" max="14" width="33.33203125" style="523" customWidth="1"/>
    <col min="15" max="16384" width="9.1640625" style="523"/>
  </cols>
  <sheetData>
    <row r="1" spans="1:26" s="490" customFormat="1" ht="42" customHeight="1">
      <c r="A1" s="1057"/>
      <c r="B1" s="1058"/>
      <c r="C1" s="628"/>
      <c r="D1" s="1061"/>
      <c r="E1" s="1062"/>
      <c r="F1" s="1062"/>
      <c r="G1" s="1063"/>
      <c r="H1" s="629"/>
      <c r="I1" s="630"/>
      <c r="J1" s="630"/>
    </row>
    <row r="2" spans="1:26" s="490" customFormat="1" ht="42" customHeight="1">
      <c r="A2" s="1059"/>
      <c r="B2" s="1060"/>
      <c r="C2" s="628"/>
      <c r="D2" s="1061"/>
      <c r="E2" s="1062"/>
      <c r="F2" s="1062"/>
      <c r="G2" s="1063"/>
      <c r="H2" s="491"/>
      <c r="I2" s="630"/>
      <c r="J2" s="630"/>
    </row>
    <row r="3" spans="1:26" s="496" customFormat="1" ht="24">
      <c r="A3" s="561" t="s">
        <v>343</v>
      </c>
      <c r="B3" s="561" t="s">
        <v>344</v>
      </c>
      <c r="C3" s="631" t="s">
        <v>73</v>
      </c>
      <c r="D3" s="631" t="s">
        <v>72</v>
      </c>
      <c r="E3" s="561" t="s">
        <v>345</v>
      </c>
      <c r="F3" s="626" t="s">
        <v>346</v>
      </c>
      <c r="G3" s="565" t="s">
        <v>347</v>
      </c>
      <c r="H3" s="565" t="s">
        <v>348</v>
      </c>
      <c r="I3" s="632"/>
      <c r="J3" s="632"/>
    </row>
    <row r="4" spans="1:26" s="503" customFormat="1" ht="20.25" customHeight="1">
      <c r="A4" s="524">
        <v>1</v>
      </c>
      <c r="B4" s="505" t="s">
        <v>757</v>
      </c>
      <c r="C4" s="506"/>
      <c r="D4" s="506"/>
      <c r="E4" s="506"/>
      <c r="F4" s="507"/>
      <c r="G4" s="508"/>
      <c r="H4" s="509"/>
    </row>
    <row r="5" spans="1:26" s="503" customFormat="1" ht="20.25" customHeight="1">
      <c r="A5" s="504" t="s">
        <v>758</v>
      </c>
      <c r="B5" s="505" t="s">
        <v>351</v>
      </c>
      <c r="C5" s="506"/>
      <c r="D5" s="506"/>
      <c r="E5" s="506"/>
      <c r="F5" s="507"/>
      <c r="G5" s="508"/>
      <c r="H5" s="509"/>
    </row>
    <row r="6" spans="1:26" s="612" customFormat="1" ht="204">
      <c r="A6" s="546">
        <v>1</v>
      </c>
      <c r="B6" s="801" t="s">
        <v>759</v>
      </c>
      <c r="C6" s="818"/>
      <c r="D6" s="818"/>
      <c r="E6" s="818"/>
      <c r="F6" s="819"/>
      <c r="G6" s="820"/>
      <c r="H6" s="840">
        <f>F6*G6</f>
        <v>0</v>
      </c>
      <c r="I6" s="633"/>
      <c r="J6" s="518"/>
      <c r="K6" s="634"/>
      <c r="L6" s="623"/>
      <c r="M6" s="634"/>
    </row>
    <row r="7" spans="1:26" s="612" customFormat="1" ht="216" customHeight="1">
      <c r="A7" s="547"/>
      <c r="B7" s="821" t="s">
        <v>760</v>
      </c>
      <c r="C7" s="754"/>
      <c r="D7" s="754"/>
      <c r="E7" s="799" t="s">
        <v>0</v>
      </c>
      <c r="F7" s="841">
        <v>2</v>
      </c>
      <c r="G7" s="842"/>
      <c r="H7" s="891">
        <f>F7*G7</f>
        <v>0</v>
      </c>
      <c r="I7" s="633"/>
      <c r="J7" s="518"/>
      <c r="K7" s="634"/>
      <c r="L7" s="623"/>
      <c r="M7" s="634"/>
    </row>
    <row r="8" spans="1:26" ht="20.25" customHeight="1">
      <c r="A8" s="521"/>
      <c r="B8" s="521"/>
      <c r="C8" s="521"/>
      <c r="D8" s="521"/>
      <c r="E8" s="521"/>
      <c r="F8" s="522" t="s">
        <v>761</v>
      </c>
      <c r="G8" s="1017">
        <f>SUM(H6:H7)</f>
        <v>0</v>
      </c>
      <c r="H8" s="1018"/>
      <c r="I8" s="503"/>
      <c r="J8" s="503"/>
      <c r="K8" s="503"/>
      <c r="L8" s="503"/>
      <c r="M8" s="503"/>
      <c r="N8" s="503"/>
      <c r="O8" s="503"/>
      <c r="P8" s="503"/>
      <c r="Q8" s="503"/>
      <c r="R8" s="503"/>
      <c r="S8" s="503"/>
      <c r="T8" s="503"/>
      <c r="U8" s="503"/>
      <c r="V8" s="503"/>
      <c r="W8" s="503"/>
      <c r="X8" s="503"/>
      <c r="Y8" s="503"/>
      <c r="Z8" s="503"/>
    </row>
    <row r="9" spans="1:26" s="503" customFormat="1" ht="20.25" customHeight="1">
      <c r="A9" s="524">
        <v>1</v>
      </c>
      <c r="B9" s="505" t="s">
        <v>757</v>
      </c>
      <c r="C9" s="506"/>
      <c r="D9" s="506"/>
      <c r="E9" s="506"/>
      <c r="F9" s="507"/>
      <c r="G9" s="508"/>
      <c r="H9" s="509"/>
    </row>
    <row r="10" spans="1:26" s="503" customFormat="1" ht="20.25" customHeight="1">
      <c r="A10" s="504" t="s">
        <v>762</v>
      </c>
      <c r="B10" s="505" t="s">
        <v>362</v>
      </c>
      <c r="C10" s="506"/>
      <c r="D10" s="506"/>
      <c r="E10" s="506"/>
      <c r="F10" s="507"/>
      <c r="G10" s="508"/>
      <c r="H10" s="509"/>
    </row>
    <row r="11" spans="1:26" s="496" customFormat="1" ht="40">
      <c r="A11" s="510">
        <v>1</v>
      </c>
      <c r="B11" s="514" t="s">
        <v>763</v>
      </c>
      <c r="C11" s="519" t="s">
        <v>71</v>
      </c>
      <c r="D11" s="519" t="s">
        <v>71</v>
      </c>
      <c r="E11" s="636" t="s">
        <v>366</v>
      </c>
      <c r="F11" s="637">
        <v>40</v>
      </c>
      <c r="G11" s="635"/>
      <c r="H11" s="892">
        <f>F11*G11</f>
        <v>0</v>
      </c>
      <c r="I11" s="527"/>
      <c r="J11" s="528"/>
      <c r="K11" s="638"/>
      <c r="L11" s="525"/>
      <c r="M11" s="525"/>
    </row>
    <row r="12" spans="1:26" s="527" customFormat="1" ht="60">
      <c r="A12" s="510">
        <f t="shared" ref="A12:A17" si="0">A11+1</f>
        <v>2</v>
      </c>
      <c r="B12" s="584" t="s">
        <v>764</v>
      </c>
      <c r="C12" s="519" t="s">
        <v>71</v>
      </c>
      <c r="D12" s="519" t="s">
        <v>71</v>
      </c>
      <c r="E12" s="549" t="s">
        <v>366</v>
      </c>
      <c r="F12" s="637">
        <v>25</v>
      </c>
      <c r="G12" s="635"/>
      <c r="H12" s="892">
        <f t="shared" ref="H12:H17" si="1">F12*G12</f>
        <v>0</v>
      </c>
    </row>
    <row r="13" spans="1:26" s="496" customFormat="1" ht="48">
      <c r="A13" s="510">
        <f t="shared" si="0"/>
        <v>3</v>
      </c>
      <c r="B13" s="514" t="s">
        <v>765</v>
      </c>
      <c r="C13" s="519" t="s">
        <v>71</v>
      </c>
      <c r="D13" s="519" t="s">
        <v>71</v>
      </c>
      <c r="E13" s="636" t="s">
        <v>366</v>
      </c>
      <c r="F13" s="637">
        <v>5</v>
      </c>
      <c r="G13" s="635"/>
      <c r="H13" s="892">
        <f t="shared" si="1"/>
        <v>0</v>
      </c>
      <c r="I13" s="527"/>
      <c r="J13" s="528"/>
      <c r="K13" s="638"/>
      <c r="L13" s="525"/>
      <c r="M13" s="525"/>
    </row>
    <row r="14" spans="1:26" ht="24">
      <c r="A14" s="510">
        <f t="shared" si="0"/>
        <v>4</v>
      </c>
      <c r="B14" s="514" t="s">
        <v>766</v>
      </c>
      <c r="C14" s="519" t="s">
        <v>71</v>
      </c>
      <c r="D14" s="519" t="s">
        <v>71</v>
      </c>
      <c r="E14" s="636" t="s">
        <v>563</v>
      </c>
      <c r="F14" s="639">
        <v>1</v>
      </c>
      <c r="G14" s="635"/>
      <c r="H14" s="892">
        <f t="shared" si="1"/>
        <v>0</v>
      </c>
      <c r="I14" s="503"/>
      <c r="J14" s="503"/>
      <c r="K14" s="503"/>
      <c r="L14" s="503"/>
      <c r="M14" s="503"/>
      <c r="N14" s="503"/>
      <c r="O14" s="503"/>
      <c r="P14" s="503"/>
      <c r="Q14" s="503"/>
      <c r="R14" s="503"/>
      <c r="S14" s="503"/>
      <c r="T14" s="503"/>
      <c r="U14" s="503"/>
      <c r="V14" s="503"/>
      <c r="W14" s="503"/>
      <c r="X14" s="503"/>
      <c r="Y14" s="503"/>
      <c r="Z14" s="503"/>
    </row>
    <row r="15" spans="1:26" ht="24">
      <c r="A15" s="510">
        <f t="shared" si="0"/>
        <v>5</v>
      </c>
      <c r="B15" s="533" t="s">
        <v>585</v>
      </c>
      <c r="C15" s="519" t="s">
        <v>71</v>
      </c>
      <c r="D15" s="519" t="s">
        <v>71</v>
      </c>
      <c r="E15" s="636" t="s">
        <v>364</v>
      </c>
      <c r="F15" s="637">
        <v>1</v>
      </c>
      <c r="G15" s="635"/>
      <c r="H15" s="892">
        <f t="shared" si="1"/>
        <v>0</v>
      </c>
      <c r="I15" s="503"/>
      <c r="J15" s="503"/>
      <c r="K15" s="503"/>
      <c r="L15" s="503"/>
      <c r="M15" s="503"/>
      <c r="N15" s="503"/>
      <c r="O15" s="503"/>
      <c r="P15" s="503"/>
      <c r="Q15" s="503"/>
      <c r="R15" s="503"/>
      <c r="S15" s="503"/>
      <c r="T15" s="503"/>
      <c r="U15" s="503"/>
      <c r="V15" s="503"/>
      <c r="W15" s="503"/>
      <c r="X15" s="503"/>
      <c r="Y15" s="503"/>
      <c r="Z15" s="503"/>
    </row>
    <row r="16" spans="1:26" ht="36">
      <c r="A16" s="510">
        <f t="shared" si="0"/>
        <v>6</v>
      </c>
      <c r="B16" s="514" t="s">
        <v>767</v>
      </c>
      <c r="C16" s="519" t="s">
        <v>71</v>
      </c>
      <c r="D16" s="519" t="s">
        <v>71</v>
      </c>
      <c r="E16" s="636" t="s">
        <v>563</v>
      </c>
      <c r="F16" s="639">
        <v>1</v>
      </c>
      <c r="G16" s="635"/>
      <c r="H16" s="892">
        <f t="shared" si="1"/>
        <v>0</v>
      </c>
      <c r="I16" s="503"/>
      <c r="J16" s="503"/>
      <c r="K16" s="503"/>
      <c r="L16" s="503"/>
      <c r="M16" s="503"/>
      <c r="N16" s="503"/>
      <c r="O16" s="503"/>
      <c r="P16" s="503"/>
      <c r="Q16" s="503"/>
      <c r="R16" s="503"/>
      <c r="S16" s="503"/>
      <c r="T16" s="503"/>
      <c r="U16" s="503"/>
      <c r="V16" s="503"/>
      <c r="W16" s="503"/>
      <c r="X16" s="503"/>
      <c r="Y16" s="503"/>
      <c r="Z16" s="503"/>
    </row>
    <row r="17" spans="1:26" ht="24">
      <c r="A17" s="510">
        <f t="shared" si="0"/>
        <v>7</v>
      </c>
      <c r="B17" s="514" t="s">
        <v>374</v>
      </c>
      <c r="C17" s="519" t="s">
        <v>71</v>
      </c>
      <c r="D17" s="519" t="s">
        <v>71</v>
      </c>
      <c r="E17" s="636" t="s">
        <v>364</v>
      </c>
      <c r="F17" s="639">
        <v>1</v>
      </c>
      <c r="G17" s="635"/>
      <c r="H17" s="892">
        <f t="shared" si="1"/>
        <v>0</v>
      </c>
      <c r="I17" s="503"/>
      <c r="J17" s="503"/>
      <c r="K17" s="503"/>
      <c r="L17" s="503"/>
      <c r="M17" s="503"/>
      <c r="N17" s="503"/>
      <c r="O17" s="503"/>
      <c r="P17" s="503"/>
      <c r="Q17" s="503"/>
      <c r="R17" s="503"/>
      <c r="S17" s="503"/>
      <c r="T17" s="503"/>
      <c r="U17" s="503"/>
      <c r="V17" s="503"/>
      <c r="W17" s="503"/>
      <c r="X17" s="503"/>
      <c r="Y17" s="503"/>
      <c r="Z17" s="503"/>
    </row>
    <row r="18" spans="1:26" ht="20.25" customHeight="1">
      <c r="A18" s="521"/>
      <c r="B18" s="521"/>
      <c r="C18" s="521"/>
      <c r="D18" s="521"/>
      <c r="E18" s="521"/>
      <c r="F18" s="522" t="s">
        <v>768</v>
      </c>
      <c r="G18" s="1017">
        <f>SUM(H11:H17)</f>
        <v>0</v>
      </c>
      <c r="H18" s="1018"/>
      <c r="I18" s="503"/>
      <c r="J18" s="503"/>
      <c r="K18" s="503"/>
      <c r="L18" s="503"/>
      <c r="M18" s="503"/>
      <c r="N18" s="503"/>
      <c r="O18" s="503"/>
      <c r="P18" s="503"/>
      <c r="Q18" s="503"/>
      <c r="R18" s="503"/>
      <c r="S18" s="503"/>
      <c r="T18" s="503"/>
      <c r="U18" s="503"/>
      <c r="V18" s="503"/>
      <c r="W18" s="503"/>
      <c r="X18" s="503"/>
      <c r="Y18" s="503"/>
      <c r="Z18" s="503"/>
    </row>
    <row r="19" spans="1:26" s="532" customFormat="1" ht="20.25" customHeight="1">
      <c r="A19" s="524">
        <v>1</v>
      </c>
      <c r="B19" s="505" t="s">
        <v>757</v>
      </c>
      <c r="C19" s="506"/>
      <c r="D19" s="506"/>
      <c r="E19" s="506"/>
      <c r="F19" s="529"/>
      <c r="G19" s="530"/>
      <c r="H19" s="531"/>
      <c r="I19" s="503"/>
      <c r="J19" s="503"/>
      <c r="K19" s="503"/>
      <c r="L19" s="503"/>
      <c r="M19" s="503"/>
      <c r="N19" s="503"/>
      <c r="O19" s="503"/>
      <c r="P19" s="503"/>
      <c r="Q19" s="503"/>
      <c r="R19" s="503"/>
      <c r="S19" s="503"/>
      <c r="T19" s="503"/>
      <c r="U19" s="503"/>
      <c r="V19" s="503"/>
      <c r="W19" s="503"/>
      <c r="X19" s="503"/>
      <c r="Y19" s="503"/>
      <c r="Z19" s="503"/>
    </row>
    <row r="20" spans="1:26" s="503" customFormat="1" ht="20.25" customHeight="1">
      <c r="A20" s="504" t="s">
        <v>769</v>
      </c>
      <c r="B20" s="505" t="s">
        <v>377</v>
      </c>
      <c r="C20" s="506"/>
      <c r="D20" s="506"/>
      <c r="E20" s="506"/>
      <c r="F20" s="529"/>
      <c r="G20" s="530"/>
      <c r="H20" s="531"/>
    </row>
    <row r="21" spans="1:26" s="503" customFormat="1" ht="60">
      <c r="A21" s="510">
        <v>1</v>
      </c>
      <c r="B21" s="514" t="s">
        <v>770</v>
      </c>
      <c r="C21" s="519" t="s">
        <v>71</v>
      </c>
      <c r="D21" s="519" t="s">
        <v>71</v>
      </c>
      <c r="E21" s="636" t="s">
        <v>0</v>
      </c>
      <c r="F21" s="639">
        <v>2</v>
      </c>
      <c r="G21" s="635"/>
      <c r="H21" s="892">
        <f>F21*G21</f>
        <v>0</v>
      </c>
    </row>
    <row r="22" spans="1:26" ht="60">
      <c r="A22" s="510">
        <f>A21+1</f>
        <v>2</v>
      </c>
      <c r="B22" s="514" t="s">
        <v>771</v>
      </c>
      <c r="C22" s="519" t="s">
        <v>71</v>
      </c>
      <c r="D22" s="519" t="s">
        <v>71</v>
      </c>
      <c r="E22" s="636" t="s">
        <v>364</v>
      </c>
      <c r="F22" s="637">
        <v>1</v>
      </c>
      <c r="G22" s="635"/>
      <c r="H22" s="892">
        <f>F22*G22</f>
        <v>0</v>
      </c>
      <c r="I22" s="503"/>
      <c r="J22" s="503"/>
      <c r="K22" s="503"/>
      <c r="L22" s="503"/>
      <c r="M22" s="503"/>
      <c r="N22" s="503"/>
      <c r="O22" s="503"/>
      <c r="P22" s="503"/>
      <c r="Q22" s="503"/>
      <c r="R22" s="503"/>
      <c r="S22" s="503"/>
      <c r="T22" s="503"/>
      <c r="U22" s="503"/>
      <c r="V22" s="503"/>
      <c r="W22" s="503"/>
      <c r="X22" s="503"/>
      <c r="Y22" s="503"/>
      <c r="Z22" s="503"/>
    </row>
    <row r="23" spans="1:26" ht="48">
      <c r="A23" s="510">
        <f>A22+1</f>
        <v>3</v>
      </c>
      <c r="B23" s="514" t="s">
        <v>772</v>
      </c>
      <c r="C23" s="519" t="s">
        <v>71</v>
      </c>
      <c r="D23" s="519" t="s">
        <v>71</v>
      </c>
      <c r="E23" s="636" t="s">
        <v>0</v>
      </c>
      <c r="F23" s="637">
        <v>2</v>
      </c>
      <c r="G23" s="635"/>
      <c r="H23" s="892">
        <f>F23*G23</f>
        <v>0</v>
      </c>
      <c r="I23" s="503"/>
      <c r="J23" s="503"/>
      <c r="K23" s="503"/>
      <c r="L23" s="503"/>
      <c r="M23" s="503"/>
      <c r="N23" s="503"/>
      <c r="O23" s="503"/>
      <c r="P23" s="503"/>
      <c r="Q23" s="503"/>
      <c r="R23" s="503"/>
      <c r="S23" s="503"/>
      <c r="T23" s="503"/>
      <c r="U23" s="503"/>
      <c r="V23" s="503"/>
      <c r="W23" s="503"/>
      <c r="X23" s="503"/>
      <c r="Y23" s="503"/>
      <c r="Z23" s="503"/>
    </row>
    <row r="24" spans="1:26" s="503" customFormat="1" ht="72">
      <c r="A24" s="510">
        <f>A23+1</f>
        <v>4</v>
      </c>
      <c r="B24" s="798" t="s">
        <v>773</v>
      </c>
      <c r="C24" s="746"/>
      <c r="D24" s="746"/>
      <c r="E24" s="843" t="s">
        <v>364</v>
      </c>
      <c r="F24" s="844">
        <v>2</v>
      </c>
      <c r="G24" s="842"/>
      <c r="H24" s="891">
        <f>F24*G24</f>
        <v>0</v>
      </c>
      <c r="I24" s="633"/>
      <c r="J24" s="612"/>
      <c r="K24" s="612"/>
      <c r="L24" s="612"/>
      <c r="M24" s="612"/>
      <c r="N24" s="612"/>
      <c r="O24" s="612"/>
      <c r="P24" s="612"/>
      <c r="Q24" s="612"/>
      <c r="R24" s="612"/>
      <c r="S24" s="612"/>
      <c r="T24" s="612"/>
      <c r="U24" s="612"/>
      <c r="V24" s="612"/>
      <c r="W24" s="612"/>
      <c r="X24" s="612"/>
      <c r="Y24" s="612"/>
      <c r="Z24" s="612"/>
    </row>
    <row r="25" spans="1:26">
      <c r="A25" s="521"/>
      <c r="B25" s="521"/>
      <c r="C25" s="521"/>
      <c r="D25" s="521"/>
      <c r="E25" s="521"/>
      <c r="F25" s="522" t="s">
        <v>774</v>
      </c>
      <c r="G25" s="1017">
        <f>SUM(H21:H24)</f>
        <v>0</v>
      </c>
      <c r="H25" s="1018"/>
      <c r="I25" s="640"/>
      <c r="J25" s="523"/>
      <c r="L25" s="536"/>
      <c r="M25" s="536"/>
    </row>
    <row r="26" spans="1:26" ht="20.25" customHeight="1">
      <c r="C26" s="515"/>
    </row>
    <row r="27" spans="1:26">
      <c r="C27" s="515"/>
    </row>
    <row r="28" spans="1:26">
      <c r="C28" s="515"/>
    </row>
    <row r="29" spans="1:26">
      <c r="C29" s="515"/>
    </row>
    <row r="30" spans="1:26">
      <c r="C30" s="521"/>
    </row>
    <row r="31" spans="1:26">
      <c r="C31" s="622"/>
    </row>
    <row r="32" spans="1:26">
      <c r="C32" s="506"/>
    </row>
    <row r="33" spans="1:26">
      <c r="C33" s="506"/>
    </row>
    <row r="34" spans="1:26">
      <c r="C34" s="515"/>
    </row>
    <row r="35" spans="1:26">
      <c r="C35" s="521"/>
    </row>
    <row r="36" spans="1:26">
      <c r="C36" s="622"/>
    </row>
    <row r="37" spans="1:26">
      <c r="C37" s="506"/>
      <c r="O37" s="544"/>
      <c r="P37" s="544"/>
      <c r="Q37" s="544"/>
      <c r="R37" s="544"/>
      <c r="S37" s="544"/>
      <c r="T37" s="544"/>
      <c r="U37" s="544"/>
      <c r="V37" s="544"/>
      <c r="W37" s="544"/>
      <c r="X37" s="544"/>
      <c r="Y37" s="544"/>
      <c r="Z37" s="544"/>
    </row>
    <row r="38" spans="1:26" s="544" customFormat="1">
      <c r="A38" s="539"/>
      <c r="B38" s="540"/>
      <c r="C38" s="506"/>
      <c r="D38" s="541"/>
      <c r="E38" s="541"/>
      <c r="F38" s="542"/>
      <c r="G38" s="543"/>
      <c r="H38" s="543"/>
      <c r="I38" s="641"/>
      <c r="J38" s="641"/>
      <c r="K38" s="523"/>
      <c r="L38" s="523"/>
      <c r="M38" s="523"/>
      <c r="N38" s="523"/>
    </row>
    <row r="39" spans="1:26" s="544" customFormat="1">
      <c r="A39" s="539"/>
      <c r="B39" s="540"/>
      <c r="C39" s="515"/>
      <c r="D39" s="541"/>
      <c r="E39" s="541"/>
      <c r="F39" s="542"/>
      <c r="G39" s="543"/>
      <c r="H39" s="543"/>
      <c r="I39" s="641"/>
      <c r="J39" s="641"/>
      <c r="K39" s="523"/>
      <c r="L39" s="523"/>
      <c r="M39" s="523"/>
      <c r="N39" s="523"/>
    </row>
    <row r="40" spans="1:26" s="544" customFormat="1">
      <c r="A40" s="539"/>
      <c r="B40" s="540"/>
      <c r="C40" s="515"/>
      <c r="D40" s="541"/>
      <c r="E40" s="541"/>
      <c r="F40" s="542"/>
      <c r="G40" s="543"/>
      <c r="H40" s="543"/>
      <c r="I40" s="641"/>
      <c r="J40" s="641"/>
      <c r="K40" s="523"/>
      <c r="L40" s="523"/>
      <c r="M40" s="523"/>
      <c r="N40" s="523"/>
    </row>
    <row r="41" spans="1:26" s="544" customFormat="1">
      <c r="A41" s="539"/>
      <c r="B41" s="540"/>
      <c r="C41" s="515"/>
      <c r="D41" s="541"/>
      <c r="E41" s="541"/>
      <c r="F41" s="542"/>
      <c r="G41" s="543"/>
      <c r="H41" s="543"/>
      <c r="I41" s="641"/>
      <c r="J41" s="641"/>
      <c r="K41" s="523"/>
      <c r="L41" s="523"/>
      <c r="M41" s="523"/>
      <c r="N41" s="523"/>
    </row>
    <row r="42" spans="1:26" s="544" customFormat="1">
      <c r="A42" s="539"/>
      <c r="B42" s="540"/>
      <c r="C42" s="515"/>
      <c r="D42" s="541"/>
      <c r="E42" s="541"/>
      <c r="F42" s="542"/>
      <c r="G42" s="543"/>
      <c r="H42" s="543"/>
      <c r="I42" s="641"/>
      <c r="J42" s="641"/>
      <c r="K42" s="523"/>
      <c r="L42" s="523"/>
      <c r="M42" s="523"/>
      <c r="N42" s="523"/>
    </row>
    <row r="43" spans="1:26" s="544" customFormat="1">
      <c r="A43" s="539"/>
      <c r="B43" s="540"/>
      <c r="C43" s="515"/>
      <c r="D43" s="541"/>
      <c r="E43" s="541"/>
      <c r="F43" s="542"/>
      <c r="G43" s="543"/>
      <c r="H43" s="543"/>
      <c r="I43" s="641"/>
      <c r="J43" s="641"/>
      <c r="K43" s="523"/>
      <c r="L43" s="523"/>
      <c r="M43" s="523"/>
      <c r="N43" s="523"/>
    </row>
    <row r="44" spans="1:26" s="544" customFormat="1">
      <c r="A44" s="539"/>
      <c r="B44" s="540"/>
      <c r="C44" s="515"/>
      <c r="D44" s="541"/>
      <c r="E44" s="541"/>
      <c r="F44" s="542"/>
      <c r="G44" s="543"/>
      <c r="H44" s="543"/>
      <c r="I44" s="641"/>
      <c r="J44" s="641"/>
      <c r="K44" s="523"/>
      <c r="L44" s="523"/>
      <c r="M44" s="523"/>
      <c r="N44" s="523"/>
    </row>
    <row r="45" spans="1:26" s="544" customFormat="1">
      <c r="A45" s="539"/>
      <c r="B45" s="540"/>
      <c r="C45" s="515"/>
      <c r="D45" s="541"/>
      <c r="E45" s="541"/>
      <c r="F45" s="542"/>
      <c r="G45" s="543"/>
      <c r="H45" s="543"/>
      <c r="I45" s="641"/>
      <c r="J45" s="641"/>
      <c r="K45" s="523"/>
      <c r="L45" s="523"/>
      <c r="M45" s="523"/>
      <c r="N45" s="523"/>
    </row>
    <row r="46" spans="1:26" s="544" customFormat="1">
      <c r="A46" s="539"/>
      <c r="B46" s="540"/>
      <c r="C46" s="515"/>
      <c r="D46" s="541"/>
      <c r="E46" s="541"/>
      <c r="F46" s="542"/>
      <c r="G46" s="543"/>
      <c r="H46" s="543"/>
      <c r="I46" s="641"/>
      <c r="J46" s="641"/>
      <c r="K46" s="523"/>
      <c r="L46" s="523"/>
      <c r="M46" s="523"/>
      <c r="N46" s="523"/>
    </row>
    <row r="47" spans="1:26" s="544" customFormat="1">
      <c r="A47" s="539"/>
      <c r="B47" s="540"/>
      <c r="C47" s="515"/>
      <c r="D47" s="541"/>
      <c r="E47" s="541"/>
      <c r="F47" s="542"/>
      <c r="G47" s="543"/>
      <c r="H47" s="543"/>
      <c r="I47" s="641"/>
      <c r="J47" s="641"/>
      <c r="K47" s="523"/>
      <c r="L47" s="523"/>
      <c r="M47" s="523"/>
      <c r="N47" s="523"/>
    </row>
    <row r="48" spans="1:26" s="544" customFormat="1">
      <c r="A48" s="539"/>
      <c r="B48" s="540"/>
      <c r="C48" s="515"/>
      <c r="D48" s="541"/>
      <c r="E48" s="541"/>
      <c r="F48" s="542"/>
      <c r="G48" s="543"/>
      <c r="H48" s="543"/>
      <c r="I48" s="641"/>
      <c r="J48" s="641"/>
      <c r="K48" s="523"/>
      <c r="L48" s="523"/>
      <c r="M48" s="523"/>
      <c r="N48" s="523"/>
    </row>
    <row r="49" spans="1:26" s="544" customFormat="1">
      <c r="A49" s="539"/>
      <c r="B49" s="540"/>
      <c r="C49" s="515"/>
      <c r="D49" s="541"/>
      <c r="E49" s="541"/>
      <c r="F49" s="542"/>
      <c r="G49" s="543"/>
      <c r="H49" s="543"/>
      <c r="I49" s="641"/>
      <c r="J49" s="641"/>
      <c r="K49" s="523"/>
      <c r="L49" s="523"/>
      <c r="M49" s="523"/>
      <c r="N49" s="523"/>
    </row>
    <row r="50" spans="1:26" s="544" customFormat="1">
      <c r="A50" s="539"/>
      <c r="B50" s="540"/>
      <c r="C50" s="515"/>
      <c r="D50" s="541"/>
      <c r="E50" s="541"/>
      <c r="F50" s="542"/>
      <c r="G50" s="543"/>
      <c r="H50" s="543"/>
      <c r="I50" s="641"/>
      <c r="J50" s="641"/>
      <c r="K50" s="523"/>
      <c r="L50" s="523"/>
      <c r="M50" s="523"/>
      <c r="N50" s="523"/>
    </row>
    <row r="51" spans="1:26" s="544" customFormat="1">
      <c r="A51" s="539"/>
      <c r="B51" s="540"/>
      <c r="C51" s="515"/>
      <c r="D51" s="541"/>
      <c r="E51" s="541"/>
      <c r="F51" s="542"/>
      <c r="G51" s="543"/>
      <c r="H51" s="543"/>
      <c r="I51" s="641"/>
      <c r="J51" s="641"/>
      <c r="K51" s="523"/>
      <c r="L51" s="523"/>
      <c r="M51" s="523"/>
      <c r="N51" s="523"/>
    </row>
    <row r="52" spans="1:26" s="544" customFormat="1">
      <c r="A52" s="539"/>
      <c r="B52" s="540"/>
      <c r="C52" s="515"/>
      <c r="D52" s="541"/>
      <c r="E52" s="541"/>
      <c r="F52" s="542"/>
      <c r="G52" s="543"/>
      <c r="H52" s="543"/>
      <c r="I52" s="641"/>
      <c r="J52" s="641"/>
      <c r="K52" s="523"/>
      <c r="L52" s="523"/>
      <c r="M52" s="523"/>
      <c r="N52" s="523"/>
    </row>
    <row r="53" spans="1:26" s="544" customFormat="1">
      <c r="A53" s="539"/>
      <c r="B53" s="540"/>
      <c r="C53" s="515"/>
      <c r="D53" s="541"/>
      <c r="E53" s="541"/>
      <c r="F53" s="542"/>
      <c r="G53" s="543"/>
      <c r="H53" s="543"/>
      <c r="I53" s="641"/>
      <c r="J53" s="641"/>
      <c r="K53" s="523"/>
      <c r="L53" s="523"/>
      <c r="M53" s="523"/>
      <c r="N53" s="523"/>
    </row>
    <row r="54" spans="1:26" s="544" customFormat="1">
      <c r="A54" s="539"/>
      <c r="B54" s="540"/>
      <c r="C54" s="515"/>
      <c r="D54" s="541"/>
      <c r="E54" s="541"/>
      <c r="F54" s="542"/>
      <c r="G54" s="543"/>
      <c r="H54" s="543"/>
      <c r="I54" s="641"/>
      <c r="J54" s="641"/>
      <c r="K54" s="523"/>
      <c r="L54" s="523"/>
      <c r="M54" s="523"/>
      <c r="N54" s="523"/>
    </row>
    <row r="55" spans="1:26" s="544" customFormat="1">
      <c r="A55" s="539"/>
      <c r="B55" s="540"/>
      <c r="C55" s="515"/>
      <c r="D55" s="541"/>
      <c r="E55" s="541"/>
      <c r="F55" s="542"/>
      <c r="G55" s="543"/>
      <c r="H55" s="543"/>
      <c r="I55" s="641"/>
      <c r="J55" s="641"/>
      <c r="K55" s="523"/>
      <c r="L55" s="523"/>
      <c r="M55" s="523"/>
      <c r="N55" s="523"/>
    </row>
    <row r="56" spans="1:26" s="544" customFormat="1">
      <c r="A56" s="539"/>
      <c r="B56" s="540"/>
      <c r="C56" s="515"/>
      <c r="D56" s="541"/>
      <c r="E56" s="541"/>
      <c r="F56" s="542"/>
      <c r="G56" s="543"/>
      <c r="H56" s="543"/>
      <c r="I56" s="641"/>
      <c r="J56" s="641"/>
      <c r="K56" s="523"/>
      <c r="L56" s="523"/>
      <c r="M56" s="523"/>
      <c r="N56" s="523"/>
    </row>
    <row r="57" spans="1:26" s="544" customFormat="1">
      <c r="A57" s="539"/>
      <c r="B57" s="540"/>
      <c r="C57" s="515"/>
      <c r="D57" s="541"/>
      <c r="E57" s="541"/>
      <c r="F57" s="542"/>
      <c r="G57" s="543"/>
      <c r="H57" s="543"/>
      <c r="I57" s="641"/>
      <c r="J57" s="641"/>
      <c r="K57" s="523"/>
      <c r="L57" s="523"/>
      <c r="M57" s="523"/>
      <c r="N57" s="523"/>
    </row>
    <row r="58" spans="1:26" s="544" customFormat="1">
      <c r="A58" s="539"/>
      <c r="B58" s="540"/>
      <c r="C58" s="561"/>
      <c r="D58" s="541"/>
      <c r="E58" s="541"/>
      <c r="F58" s="542"/>
      <c r="G58" s="543"/>
      <c r="H58" s="543"/>
      <c r="I58" s="641"/>
      <c r="J58" s="641"/>
      <c r="K58" s="523"/>
      <c r="L58" s="523"/>
      <c r="M58" s="523"/>
      <c r="N58" s="523"/>
    </row>
    <row r="59" spans="1:26" s="544" customFormat="1">
      <c r="A59" s="539"/>
      <c r="B59" s="540"/>
      <c r="C59" s="622"/>
      <c r="D59" s="541"/>
      <c r="E59" s="541"/>
      <c r="F59" s="542"/>
      <c r="G59" s="543"/>
      <c r="H59" s="543"/>
      <c r="I59" s="641"/>
      <c r="J59" s="641"/>
      <c r="K59" s="523"/>
      <c r="L59" s="523"/>
      <c r="M59" s="523"/>
      <c r="N59" s="523"/>
    </row>
    <row r="60" spans="1:26" s="544" customFormat="1">
      <c r="A60" s="539"/>
      <c r="B60" s="540"/>
      <c r="C60" s="521"/>
      <c r="D60" s="541"/>
      <c r="E60" s="541"/>
      <c r="F60" s="542"/>
      <c r="G60" s="543"/>
      <c r="H60" s="543"/>
      <c r="I60" s="641"/>
      <c r="J60" s="641"/>
      <c r="K60" s="523"/>
      <c r="L60" s="523"/>
      <c r="M60" s="523"/>
      <c r="N60" s="523"/>
    </row>
    <row r="61" spans="1:26" s="544" customFormat="1">
      <c r="A61" s="539"/>
      <c r="B61" s="540"/>
      <c r="C61" s="622"/>
      <c r="D61" s="541"/>
      <c r="E61" s="541"/>
      <c r="F61" s="542"/>
      <c r="G61" s="543"/>
      <c r="H61" s="543"/>
      <c r="I61" s="641"/>
      <c r="J61" s="641"/>
      <c r="K61" s="523"/>
      <c r="L61" s="523"/>
      <c r="M61" s="523"/>
      <c r="N61" s="523"/>
    </row>
    <row r="62" spans="1:26" s="544" customFormat="1">
      <c r="A62" s="539"/>
      <c r="B62" s="540"/>
      <c r="C62" s="521"/>
      <c r="D62" s="541"/>
      <c r="E62" s="541"/>
      <c r="F62" s="542"/>
      <c r="G62" s="543"/>
      <c r="H62" s="543"/>
      <c r="I62" s="641"/>
      <c r="J62" s="641"/>
      <c r="K62" s="523"/>
      <c r="L62" s="523"/>
      <c r="M62" s="523"/>
      <c r="N62" s="523"/>
    </row>
    <row r="63" spans="1:26" s="544" customFormat="1">
      <c r="A63" s="539"/>
      <c r="B63" s="540"/>
      <c r="C63" s="541"/>
      <c r="D63" s="541"/>
      <c r="E63" s="541"/>
      <c r="F63" s="542"/>
      <c r="G63" s="543"/>
      <c r="H63" s="543"/>
      <c r="I63" s="641"/>
      <c r="J63" s="641"/>
      <c r="K63" s="523"/>
      <c r="L63" s="523"/>
      <c r="M63" s="523"/>
      <c r="N63" s="523"/>
      <c r="O63" s="523"/>
      <c r="P63" s="523"/>
      <c r="Q63" s="523"/>
      <c r="R63" s="523"/>
      <c r="S63" s="523"/>
      <c r="T63" s="523"/>
      <c r="U63" s="523"/>
      <c r="V63" s="523"/>
      <c r="W63" s="523"/>
      <c r="X63" s="523"/>
      <c r="Y63" s="523"/>
      <c r="Z63" s="523"/>
    </row>
  </sheetData>
  <customSheetViews>
    <customSheetView guid="{D18DB499-0579-FF4A-9B8B-3F60D92FC7BB}" scale="150" showPageBreaks="1" zeroValues="0" printArea="1" view="pageBreakPreview">
      <pane ySplit="3" topLeftCell="A8" activePane="bottomLeft" state="frozen"/>
      <selection pane="bottomLeft" activeCell="B7" sqref="B7"/>
      <rowBreaks count="2" manualBreakCount="2">
        <brk id="8" max="7" man="1"/>
        <brk id="18" max="7" man="1"/>
      </rowBreaks>
      <colBreaks count="1" manualBreakCount="1">
        <brk id="8" max="93" man="1"/>
      </col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pane ySplit="3" topLeftCell="A16" activePane="bottomLeft" state="frozen"/>
      <selection pane="bottomLeft" activeCell="B7" sqref="B7"/>
      <rowBreaks count="2" manualBreakCount="2">
        <brk id="8" max="7" man="1"/>
        <brk id="18" max="7" man="1"/>
      </rowBreaks>
      <colBreaks count="1" manualBreakCount="1">
        <brk id="8" max="93" man="1"/>
      </col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pane ySplit="3" topLeftCell="A16" activePane="bottomLeft" state="frozen"/>
      <selection pane="bottomLeft" activeCell="B7" sqref="B7"/>
      <rowBreaks count="2" manualBreakCount="2">
        <brk id="8" max="7" man="1"/>
        <brk id="18" max="7" man="1"/>
      </rowBreaks>
      <colBreaks count="1" manualBreakCount="1">
        <brk id="8" max="93" man="1"/>
      </colBreaks>
      <pageMargins left="0.55118110236220474" right="0.19685039370078741" top="0.35433070866141736" bottom="0.78740157480314965" header="0.19685039370078741" footer="0.31496062992125984"/>
      <pageSetup paperSize="9" scale="97" orientation="portrait" r:id="rId3"/>
    </customSheetView>
  </customSheetViews>
  <mergeCells count="6">
    <mergeCell ref="G25:H25"/>
    <mergeCell ref="A1:B2"/>
    <mergeCell ref="D1:G1"/>
    <mergeCell ref="D2:G2"/>
    <mergeCell ref="G8:H8"/>
    <mergeCell ref="G18:H18"/>
  </mergeCells>
  <conditionalFormatting sqref="F12">
    <cfRule type="cellIs" dxfId="13" priority="7" stopIfTrue="1" operator="equal">
      <formula>0</formula>
    </cfRule>
  </conditionalFormatting>
  <conditionalFormatting sqref="F12">
    <cfRule type="cellIs" dxfId="12" priority="6" stopIfTrue="1" operator="equal">
      <formula>0</formula>
    </cfRule>
  </conditionalFormatting>
  <conditionalFormatting sqref="F11">
    <cfRule type="cellIs" dxfId="11" priority="5" stopIfTrue="1" operator="equal">
      <formula>0</formula>
    </cfRule>
  </conditionalFormatting>
  <conditionalFormatting sqref="F11">
    <cfRule type="cellIs" dxfId="10" priority="4" stopIfTrue="1" operator="equal">
      <formula>0</formula>
    </cfRule>
  </conditionalFormatting>
  <conditionalFormatting sqref="F13">
    <cfRule type="cellIs" dxfId="9" priority="3" stopIfTrue="1" operator="equal">
      <formula>0</formula>
    </cfRule>
  </conditionalFormatting>
  <conditionalFormatting sqref="F13">
    <cfRule type="cellIs" dxfId="8" priority="2" stopIfTrue="1" operator="equal">
      <formula>0</formula>
    </cfRule>
  </conditionalFormatting>
  <conditionalFormatting sqref="F7">
    <cfRule type="cellIs" dxfId="7"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2" manualBreakCount="2">
    <brk id="8" max="7" man="1"/>
    <brk id="18" max="7" man="1"/>
  </rowBreaks>
  <colBreaks count="1" manualBreakCount="1">
    <brk id="8" max="93" man="1"/>
  </colBreaks>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33"/>
  <sheetViews>
    <sheetView showZeros="0" view="pageBreakPreview" zoomScaleNormal="100" zoomScaleSheetLayoutView="100" workbookViewId="0">
      <pane ySplit="3" topLeftCell="A6" activePane="bottomLeft" state="frozenSplit"/>
      <selection pane="bottomLeft" activeCell="B6" sqref="B6"/>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9.6640625" style="543" customWidth="1"/>
    <col min="8" max="8" width="11.5" style="543" customWidth="1"/>
    <col min="9" max="9" width="38.6640625" style="641" customWidth="1"/>
    <col min="10" max="10" width="9.1640625" style="641"/>
    <col min="11" max="13" width="9.1640625" style="523"/>
    <col min="14" max="14" width="33.33203125" style="523" customWidth="1"/>
    <col min="15" max="16384" width="9.1640625" style="523"/>
  </cols>
  <sheetData>
    <row r="1" spans="1:10" s="490" customFormat="1" ht="42" customHeight="1">
      <c r="A1" s="1057"/>
      <c r="B1" s="1058"/>
      <c r="C1" s="628"/>
      <c r="D1" s="1061"/>
      <c r="E1" s="1062"/>
      <c r="F1" s="1062"/>
      <c r="G1" s="1063"/>
      <c r="H1" s="629"/>
      <c r="I1" s="630"/>
      <c r="J1" s="630"/>
    </row>
    <row r="2" spans="1:10" s="490" customFormat="1" ht="42" customHeight="1">
      <c r="A2" s="1059"/>
      <c r="B2" s="1060"/>
      <c r="C2" s="628"/>
      <c r="D2" s="1061"/>
      <c r="E2" s="1062"/>
      <c r="F2" s="1062"/>
      <c r="G2" s="1063"/>
      <c r="H2" s="491"/>
      <c r="I2" s="630"/>
      <c r="J2" s="630"/>
    </row>
    <row r="3" spans="1:10" s="496" customFormat="1" ht="24">
      <c r="A3" s="561" t="s">
        <v>343</v>
      </c>
      <c r="B3" s="561" t="s">
        <v>344</v>
      </c>
      <c r="C3" s="631" t="s">
        <v>73</v>
      </c>
      <c r="D3" s="631" t="s">
        <v>72</v>
      </c>
      <c r="E3" s="561" t="s">
        <v>345</v>
      </c>
      <c r="F3" s="626" t="s">
        <v>346</v>
      </c>
      <c r="G3" s="565" t="s">
        <v>347</v>
      </c>
      <c r="H3" s="565" t="s">
        <v>348</v>
      </c>
      <c r="I3" s="632"/>
      <c r="J3" s="632"/>
    </row>
    <row r="4" spans="1:10" s="496" customFormat="1" ht="20.25" customHeight="1">
      <c r="A4" s="524">
        <v>2</v>
      </c>
      <c r="B4" s="642" t="s">
        <v>775</v>
      </c>
      <c r="C4" s="643"/>
      <c r="D4" s="643"/>
      <c r="E4" s="643"/>
      <c r="F4" s="644"/>
      <c r="G4" s="530"/>
      <c r="H4" s="531"/>
    </row>
    <row r="5" spans="1:10" s="496" customFormat="1" ht="20.25" customHeight="1">
      <c r="A5" s="504" t="s">
        <v>776</v>
      </c>
      <c r="B5" s="505" t="s">
        <v>351</v>
      </c>
      <c r="C5" s="506"/>
      <c r="D5" s="506"/>
      <c r="E5" s="506"/>
      <c r="F5" s="529"/>
      <c r="G5" s="530"/>
      <c r="H5" s="531"/>
      <c r="J5" s="518"/>
    </row>
    <row r="6" spans="1:10" s="496" customFormat="1" ht="400.5" customHeight="1">
      <c r="A6" s="546">
        <v>1</v>
      </c>
      <c r="B6" s="845" t="s">
        <v>777</v>
      </c>
      <c r="C6" s="846"/>
      <c r="D6" s="846"/>
      <c r="E6" s="817"/>
      <c r="F6" s="847"/>
      <c r="G6" s="848"/>
      <c r="H6" s="848"/>
    </row>
    <row r="7" spans="1:10" s="496" customFormat="1" ht="96">
      <c r="A7" s="547"/>
      <c r="B7" s="849" t="s">
        <v>778</v>
      </c>
      <c r="C7" s="754"/>
      <c r="D7" s="754"/>
      <c r="E7" s="799" t="s">
        <v>0</v>
      </c>
      <c r="F7" s="841">
        <v>1</v>
      </c>
      <c r="G7" s="842"/>
      <c r="H7" s="893">
        <f>F7*G7</f>
        <v>0</v>
      </c>
    </row>
    <row r="8" spans="1:10" s="496" customFormat="1" ht="144">
      <c r="A8" s="510">
        <f>A6+1</f>
        <v>2</v>
      </c>
      <c r="B8" s="850" t="s">
        <v>779</v>
      </c>
      <c r="C8" s="851"/>
      <c r="D8" s="852"/>
      <c r="E8" s="843" t="s">
        <v>364</v>
      </c>
      <c r="F8" s="853">
        <v>2</v>
      </c>
      <c r="G8" s="842"/>
      <c r="H8" s="893">
        <f t="shared" ref="H8:H13" si="0">F8*G8</f>
        <v>0</v>
      </c>
    </row>
    <row r="9" spans="1:10" s="496" customFormat="1" ht="72">
      <c r="A9" s="510">
        <f>A8+1</f>
        <v>3</v>
      </c>
      <c r="B9" s="750" t="s">
        <v>780</v>
      </c>
      <c r="C9" s="746"/>
      <c r="D9" s="746"/>
      <c r="E9" s="843" t="s">
        <v>0</v>
      </c>
      <c r="F9" s="853">
        <v>1</v>
      </c>
      <c r="G9" s="842"/>
      <c r="H9" s="893">
        <f t="shared" si="0"/>
        <v>0</v>
      </c>
    </row>
    <row r="10" spans="1:10" s="496" customFormat="1" ht="120">
      <c r="A10" s="510">
        <f>A9+1</f>
        <v>4</v>
      </c>
      <c r="B10" s="850" t="s">
        <v>781</v>
      </c>
      <c r="C10" s="851"/>
      <c r="D10" s="851"/>
      <c r="E10" s="843" t="s">
        <v>0</v>
      </c>
      <c r="F10" s="853">
        <v>1</v>
      </c>
      <c r="G10" s="842"/>
      <c r="H10" s="893">
        <f t="shared" si="0"/>
        <v>0</v>
      </c>
    </row>
    <row r="11" spans="1:10" s="496" customFormat="1" ht="72">
      <c r="A11" s="510">
        <f>A10+1</f>
        <v>5</v>
      </c>
      <c r="B11" s="850" t="s">
        <v>782</v>
      </c>
      <c r="C11" s="851"/>
      <c r="D11" s="851"/>
      <c r="E11" s="843" t="s">
        <v>0</v>
      </c>
      <c r="F11" s="853">
        <v>1</v>
      </c>
      <c r="G11" s="842"/>
      <c r="H11" s="893">
        <f t="shared" si="0"/>
        <v>0</v>
      </c>
    </row>
    <row r="12" spans="1:10" s="496" customFormat="1" ht="60">
      <c r="A12" s="510">
        <f>A11+1</f>
        <v>6</v>
      </c>
      <c r="B12" s="850" t="s">
        <v>783</v>
      </c>
      <c r="C12" s="746"/>
      <c r="D12" s="746"/>
      <c r="E12" s="843" t="s">
        <v>0</v>
      </c>
      <c r="F12" s="853">
        <v>1</v>
      </c>
      <c r="G12" s="842"/>
      <c r="H12" s="893">
        <f t="shared" si="0"/>
        <v>0</v>
      </c>
    </row>
    <row r="13" spans="1:10" s="496" customFormat="1" ht="96">
      <c r="A13" s="510">
        <f>A12+1</f>
        <v>7</v>
      </c>
      <c r="B13" s="798" t="s">
        <v>784</v>
      </c>
      <c r="C13" s="851"/>
      <c r="D13" s="746"/>
      <c r="E13" s="843" t="s">
        <v>0</v>
      </c>
      <c r="F13" s="853">
        <v>1</v>
      </c>
      <c r="G13" s="842"/>
      <c r="H13" s="893">
        <f t="shared" si="0"/>
        <v>0</v>
      </c>
    </row>
    <row r="14" spans="1:10" ht="20" customHeight="1">
      <c r="A14" s="521"/>
      <c r="B14" s="521"/>
      <c r="C14" s="521"/>
      <c r="D14" s="521"/>
      <c r="E14" s="521"/>
      <c r="F14" s="522" t="s">
        <v>785</v>
      </c>
      <c r="G14" s="1017">
        <f>SUM(H6:H13)</f>
        <v>0</v>
      </c>
      <c r="H14" s="1018"/>
      <c r="I14" s="624"/>
      <c r="J14" s="523"/>
    </row>
    <row r="15" spans="1:10" s="503" customFormat="1" ht="20" customHeight="1">
      <c r="A15" s="524">
        <v>2</v>
      </c>
      <c r="B15" s="505" t="s">
        <v>775</v>
      </c>
      <c r="C15" s="506"/>
      <c r="D15" s="506"/>
      <c r="E15" s="506"/>
      <c r="F15" s="529"/>
      <c r="G15" s="530"/>
      <c r="H15" s="531"/>
    </row>
    <row r="16" spans="1:10" s="503" customFormat="1" ht="20" customHeight="1">
      <c r="A16" s="504" t="s">
        <v>786</v>
      </c>
      <c r="B16" s="505" t="s">
        <v>362</v>
      </c>
      <c r="C16" s="506"/>
      <c r="D16" s="506"/>
      <c r="E16" s="506"/>
      <c r="F16" s="529"/>
      <c r="G16" s="530"/>
      <c r="H16" s="531"/>
    </row>
    <row r="17" spans="1:13" s="496" customFormat="1" ht="40">
      <c r="A17" s="510">
        <v>1</v>
      </c>
      <c r="B17" s="514" t="s">
        <v>787</v>
      </c>
      <c r="C17" s="519" t="s">
        <v>71</v>
      </c>
      <c r="D17" s="519" t="s">
        <v>71</v>
      </c>
      <c r="E17" s="636" t="s">
        <v>366</v>
      </c>
      <c r="F17" s="637">
        <v>50</v>
      </c>
      <c r="G17" s="635"/>
      <c r="H17" s="894">
        <f>G17*F17</f>
        <v>0</v>
      </c>
    </row>
    <row r="18" spans="1:13" s="496" customFormat="1" ht="36">
      <c r="A18" s="510">
        <f t="shared" ref="A18:A25" si="1">A17+1</f>
        <v>2</v>
      </c>
      <c r="B18" s="514" t="s">
        <v>788</v>
      </c>
      <c r="C18" s="519" t="s">
        <v>71</v>
      </c>
      <c r="D18" s="519" t="s">
        <v>71</v>
      </c>
      <c r="E18" s="636" t="s">
        <v>366</v>
      </c>
      <c r="F18" s="637">
        <v>30</v>
      </c>
      <c r="G18" s="635"/>
      <c r="H18" s="894">
        <f t="shared" ref="H18:H25" si="2">G18*F18</f>
        <v>0</v>
      </c>
    </row>
    <row r="19" spans="1:13" s="496" customFormat="1" ht="38">
      <c r="A19" s="510">
        <f t="shared" si="1"/>
        <v>3</v>
      </c>
      <c r="B19" s="514" t="s">
        <v>789</v>
      </c>
      <c r="C19" s="519" t="s">
        <v>71</v>
      </c>
      <c r="D19" s="519" t="s">
        <v>71</v>
      </c>
      <c r="E19" s="636" t="s">
        <v>366</v>
      </c>
      <c r="F19" s="637">
        <v>10</v>
      </c>
      <c r="G19" s="635"/>
      <c r="H19" s="894">
        <f t="shared" si="2"/>
        <v>0</v>
      </c>
      <c r="K19" s="516"/>
    </row>
    <row r="20" spans="1:13" s="496" customFormat="1" ht="40">
      <c r="A20" s="510">
        <f t="shared" si="1"/>
        <v>4</v>
      </c>
      <c r="B20" s="514" t="s">
        <v>790</v>
      </c>
      <c r="C20" s="519" t="s">
        <v>71</v>
      </c>
      <c r="D20" s="519" t="s">
        <v>71</v>
      </c>
      <c r="E20" s="636" t="s">
        <v>366</v>
      </c>
      <c r="F20" s="637">
        <v>10</v>
      </c>
      <c r="G20" s="635"/>
      <c r="H20" s="894">
        <f t="shared" si="2"/>
        <v>0</v>
      </c>
      <c r="I20" s="645"/>
    </row>
    <row r="21" spans="1:13" s="496" customFormat="1" ht="48">
      <c r="A21" s="510">
        <f t="shared" si="1"/>
        <v>5</v>
      </c>
      <c r="B21" s="514" t="s">
        <v>765</v>
      </c>
      <c r="C21" s="519" t="s">
        <v>71</v>
      </c>
      <c r="D21" s="519" t="s">
        <v>71</v>
      </c>
      <c r="E21" s="636" t="s">
        <v>366</v>
      </c>
      <c r="F21" s="637">
        <v>3</v>
      </c>
      <c r="G21" s="635"/>
      <c r="H21" s="894">
        <f t="shared" si="2"/>
        <v>0</v>
      </c>
      <c r="I21" s="527"/>
      <c r="J21" s="528"/>
      <c r="K21" s="638"/>
      <c r="L21" s="525"/>
      <c r="M21" s="525"/>
    </row>
    <row r="22" spans="1:13" s="646" customFormat="1" ht="48">
      <c r="A22" s="510">
        <f t="shared" si="1"/>
        <v>6</v>
      </c>
      <c r="B22" s="584" t="s">
        <v>791</v>
      </c>
      <c r="C22" s="519" t="s">
        <v>71</v>
      </c>
      <c r="D22" s="519" t="s">
        <v>71</v>
      </c>
      <c r="E22" s="636" t="s">
        <v>366</v>
      </c>
      <c r="F22" s="637">
        <v>30</v>
      </c>
      <c r="G22" s="635"/>
      <c r="H22" s="894">
        <f t="shared" si="2"/>
        <v>0</v>
      </c>
    </row>
    <row r="23" spans="1:13" s="527" customFormat="1" ht="60">
      <c r="A23" s="510">
        <f t="shared" si="1"/>
        <v>7</v>
      </c>
      <c r="B23" s="584" t="s">
        <v>584</v>
      </c>
      <c r="C23" s="519" t="s">
        <v>71</v>
      </c>
      <c r="D23" s="519" t="s">
        <v>71</v>
      </c>
      <c r="E23" s="549" t="s">
        <v>366</v>
      </c>
      <c r="F23" s="637">
        <v>3</v>
      </c>
      <c r="G23" s="635"/>
      <c r="H23" s="894">
        <f t="shared" si="2"/>
        <v>0</v>
      </c>
    </row>
    <row r="24" spans="1:13" s="496" customFormat="1" ht="24">
      <c r="A24" s="510">
        <f t="shared" si="1"/>
        <v>8</v>
      </c>
      <c r="B24" s="514" t="s">
        <v>792</v>
      </c>
      <c r="C24" s="519" t="s">
        <v>71</v>
      </c>
      <c r="D24" s="519" t="s">
        <v>71</v>
      </c>
      <c r="E24" s="636" t="s">
        <v>364</v>
      </c>
      <c r="F24" s="637">
        <v>1</v>
      </c>
      <c r="G24" s="635"/>
      <c r="H24" s="894">
        <f t="shared" si="2"/>
        <v>0</v>
      </c>
    </row>
    <row r="25" spans="1:13" s="496" customFormat="1" ht="24">
      <c r="A25" s="510">
        <f t="shared" si="1"/>
        <v>9</v>
      </c>
      <c r="B25" s="514" t="s">
        <v>374</v>
      </c>
      <c r="C25" s="519" t="s">
        <v>71</v>
      </c>
      <c r="D25" s="519" t="s">
        <v>71</v>
      </c>
      <c r="E25" s="636" t="s">
        <v>364</v>
      </c>
      <c r="F25" s="639">
        <v>1</v>
      </c>
      <c r="G25" s="635"/>
      <c r="H25" s="894">
        <f t="shared" si="2"/>
        <v>0</v>
      </c>
    </row>
    <row r="26" spans="1:13" ht="20" customHeight="1">
      <c r="A26" s="521"/>
      <c r="B26" s="521"/>
      <c r="C26" s="521"/>
      <c r="D26" s="521"/>
      <c r="E26" s="521"/>
      <c r="F26" s="522" t="s">
        <v>793</v>
      </c>
      <c r="G26" s="1017">
        <f>SUM(H17:H25)</f>
        <v>0</v>
      </c>
      <c r="H26" s="1018"/>
      <c r="I26" s="624"/>
      <c r="J26" s="523"/>
    </row>
    <row r="27" spans="1:13" s="503" customFormat="1" ht="20" customHeight="1">
      <c r="A27" s="524">
        <v>2</v>
      </c>
      <c r="B27" s="505" t="s">
        <v>775</v>
      </c>
      <c r="C27" s="506"/>
      <c r="D27" s="506"/>
      <c r="E27" s="506"/>
      <c r="F27" s="529"/>
      <c r="G27" s="530"/>
      <c r="H27" s="531"/>
    </row>
    <row r="28" spans="1:13" s="503" customFormat="1" ht="20" customHeight="1">
      <c r="A28" s="504" t="s">
        <v>794</v>
      </c>
      <c r="B28" s="505" t="s">
        <v>377</v>
      </c>
      <c r="C28" s="506"/>
      <c r="D28" s="506"/>
      <c r="E28" s="506"/>
      <c r="F28" s="529"/>
      <c r="G28" s="530"/>
      <c r="H28" s="531"/>
    </row>
    <row r="29" spans="1:13" s="496" customFormat="1" ht="48">
      <c r="A29" s="510">
        <v>1</v>
      </c>
      <c r="B29" s="514" t="s">
        <v>795</v>
      </c>
      <c r="C29" s="519" t="s">
        <v>71</v>
      </c>
      <c r="D29" s="519" t="s">
        <v>71</v>
      </c>
      <c r="E29" s="636" t="s">
        <v>364</v>
      </c>
      <c r="F29" s="637">
        <v>1</v>
      </c>
      <c r="G29" s="635"/>
      <c r="H29" s="894">
        <f>G29*F29</f>
        <v>0</v>
      </c>
    </row>
    <row r="30" spans="1:13" ht="60">
      <c r="A30" s="510">
        <f>A29+1</f>
        <v>2</v>
      </c>
      <c r="B30" s="514" t="s">
        <v>796</v>
      </c>
      <c r="C30" s="519" t="s">
        <v>71</v>
      </c>
      <c r="D30" s="519" t="s">
        <v>71</v>
      </c>
      <c r="E30" s="636" t="s">
        <v>364</v>
      </c>
      <c r="F30" s="637">
        <v>1</v>
      </c>
      <c r="G30" s="635"/>
      <c r="H30" s="894">
        <f>G30*F30</f>
        <v>0</v>
      </c>
      <c r="I30" s="640"/>
      <c r="J30" s="528"/>
      <c r="K30" s="638"/>
      <c r="L30" s="525"/>
      <c r="M30" s="525"/>
    </row>
    <row r="31" spans="1:13" ht="36">
      <c r="A31" s="510">
        <f>A30+1</f>
        <v>3</v>
      </c>
      <c r="B31" s="514" t="s">
        <v>797</v>
      </c>
      <c r="C31" s="519" t="s">
        <v>71</v>
      </c>
      <c r="D31" s="519" t="s">
        <v>71</v>
      </c>
      <c r="E31" s="636" t="s">
        <v>364</v>
      </c>
      <c r="F31" s="637">
        <v>1</v>
      </c>
      <c r="G31" s="635"/>
      <c r="H31" s="894">
        <f>G31*F31</f>
        <v>0</v>
      </c>
      <c r="I31" s="640"/>
      <c r="J31" s="528"/>
      <c r="K31" s="638"/>
      <c r="L31" s="525"/>
      <c r="M31" s="525"/>
    </row>
    <row r="32" spans="1:13" ht="48">
      <c r="A32" s="510">
        <f>A31+1</f>
        <v>4</v>
      </c>
      <c r="B32" s="514" t="s">
        <v>798</v>
      </c>
      <c r="C32" s="519" t="s">
        <v>71</v>
      </c>
      <c r="D32" s="519" t="s">
        <v>71</v>
      </c>
      <c r="E32" s="636" t="s">
        <v>364</v>
      </c>
      <c r="F32" s="637">
        <v>5</v>
      </c>
      <c r="G32" s="635"/>
      <c r="H32" s="894">
        <f>G32*F32</f>
        <v>0</v>
      </c>
      <c r="I32" s="640"/>
      <c r="J32" s="528"/>
      <c r="K32" s="638"/>
      <c r="L32" s="525"/>
      <c r="M32" s="525"/>
    </row>
    <row r="33" spans="1:10" ht="20" customHeight="1">
      <c r="A33" s="647"/>
      <c r="B33" s="647"/>
      <c r="C33" s="647"/>
      <c r="D33" s="647"/>
      <c r="E33" s="647"/>
      <c r="F33" s="580" t="s">
        <v>799</v>
      </c>
      <c r="G33" s="1017">
        <f>SUM(H29:H32)</f>
        <v>0</v>
      </c>
      <c r="H33" s="1018"/>
      <c r="I33" s="624"/>
      <c r="J33" s="523"/>
    </row>
  </sheetData>
  <customSheetViews>
    <customSheetView guid="{D18DB499-0579-FF4A-9B8B-3F60D92FC7BB}" scale="166" showPageBreaks="1" zeroValues="0" printArea="1" view="pageBreakPreview">
      <pane ySplit="3" topLeftCell="A4" activePane="bottomLeft" state="frozenSplit"/>
      <selection pane="bottomLeft" activeCell="B6" sqref="B6"/>
      <rowBreaks count="2" manualBreakCount="2">
        <brk id="14" max="16383" man="1"/>
        <brk id="26" max="16383"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pane ySplit="3" topLeftCell="A6" activePane="bottomLeft" state="frozenSplit"/>
      <selection pane="bottomLeft" activeCell="B6" sqref="B6"/>
      <rowBreaks count="2" manualBreakCount="2">
        <brk id="14" max="16383" man="1"/>
        <brk id="26" max="16383"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pane ySplit="3" topLeftCell="A6" activePane="bottomLeft" state="frozenSplit"/>
      <selection pane="bottomLeft" activeCell="B6" sqref="B6"/>
      <rowBreaks count="2" manualBreakCount="2">
        <brk id="14" max="16383" man="1"/>
        <brk id="26" max="16383" man="1"/>
      </rowBreaks>
      <pageMargins left="0.55118110236220474" right="0.19685039370078741" top="0.35433070866141736" bottom="0.78740157480314965" header="0.19685039370078741" footer="0.31496062992125984"/>
      <pageSetup paperSize="9" scale="97" orientation="portrait" r:id="rId3"/>
    </customSheetView>
  </customSheetViews>
  <mergeCells count="6">
    <mergeCell ref="G33:H33"/>
    <mergeCell ref="A1:B2"/>
    <mergeCell ref="D1:G1"/>
    <mergeCell ref="D2:G2"/>
    <mergeCell ref="G14:H14"/>
    <mergeCell ref="G26:H26"/>
  </mergeCells>
  <conditionalFormatting sqref="F17:F19 F22 F24">
    <cfRule type="cellIs" dxfId="6" priority="5" stopIfTrue="1" operator="equal">
      <formula>0</formula>
    </cfRule>
  </conditionalFormatting>
  <conditionalFormatting sqref="F21">
    <cfRule type="cellIs" dxfId="5" priority="4" stopIfTrue="1" operator="equal">
      <formula>0</formula>
    </cfRule>
  </conditionalFormatting>
  <conditionalFormatting sqref="F21">
    <cfRule type="cellIs" dxfId="4" priority="3" stopIfTrue="1" operator="equal">
      <formula>0</formula>
    </cfRule>
  </conditionalFormatting>
  <conditionalFormatting sqref="F23">
    <cfRule type="cellIs" dxfId="3" priority="2" stopIfTrue="1" operator="equal">
      <formula>0</formula>
    </cfRule>
  </conditionalFormatting>
  <conditionalFormatting sqref="F23">
    <cfRule type="cellIs" dxfId="2"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2" manualBreakCount="2">
    <brk id="14" max="16383" man="1"/>
    <brk id="2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80"/>
  <sheetViews>
    <sheetView showZeros="0" view="pageBreakPreview" zoomScaleNormal="85" zoomScaleSheetLayoutView="100" workbookViewId="0">
      <pane ySplit="3" topLeftCell="A28" activePane="bottomLeft" state="frozenSplit"/>
      <selection pane="bottomLeft" activeCell="B6" sqref="B6"/>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9.6640625" style="543" customWidth="1"/>
    <col min="8" max="8" width="11.5" style="543" customWidth="1"/>
    <col min="9" max="9" width="51.5" style="648" customWidth="1"/>
    <col min="10" max="10" width="9.1640625" style="641"/>
    <col min="11" max="13" width="9.1640625" style="523"/>
    <col min="14" max="14" width="33.33203125" style="523" customWidth="1"/>
    <col min="15" max="16384" width="9.1640625" style="523"/>
  </cols>
  <sheetData>
    <row r="1" spans="1:17" s="490" customFormat="1" ht="42" customHeight="1">
      <c r="A1" s="1057"/>
      <c r="B1" s="1058"/>
      <c r="C1" s="628"/>
      <c r="D1" s="1061"/>
      <c r="E1" s="1062"/>
      <c r="F1" s="1062"/>
      <c r="G1" s="1063"/>
      <c r="H1" s="629"/>
      <c r="I1" s="648"/>
      <c r="J1" s="630"/>
    </row>
    <row r="2" spans="1:17" s="490" customFormat="1" ht="42" customHeight="1">
      <c r="A2" s="1059"/>
      <c r="B2" s="1060"/>
      <c r="C2" s="628"/>
      <c r="D2" s="1061"/>
      <c r="E2" s="1062"/>
      <c r="F2" s="1062"/>
      <c r="G2" s="1063"/>
      <c r="H2" s="491"/>
      <c r="I2" s="648"/>
      <c r="J2" s="630"/>
    </row>
    <row r="3" spans="1:17" s="496" customFormat="1" ht="24">
      <c r="A3" s="561" t="s">
        <v>343</v>
      </c>
      <c r="B3" s="561" t="s">
        <v>344</v>
      </c>
      <c r="C3" s="631" t="s">
        <v>73</v>
      </c>
      <c r="D3" s="631" t="s">
        <v>72</v>
      </c>
      <c r="E3" s="561" t="s">
        <v>345</v>
      </c>
      <c r="F3" s="626" t="s">
        <v>346</v>
      </c>
      <c r="G3" s="565" t="s">
        <v>347</v>
      </c>
      <c r="H3" s="565" t="s">
        <v>348</v>
      </c>
      <c r="I3" s="645"/>
      <c r="J3" s="632"/>
    </row>
    <row r="4" spans="1:17" s="503" customFormat="1" ht="20.25" customHeight="1">
      <c r="A4" s="524">
        <v>3</v>
      </c>
      <c r="B4" s="505" t="s">
        <v>800</v>
      </c>
      <c r="C4" s="506"/>
      <c r="D4" s="506"/>
      <c r="E4" s="506"/>
      <c r="F4" s="529"/>
      <c r="G4" s="530"/>
      <c r="H4" s="531"/>
      <c r="I4" s="648"/>
      <c r="J4" s="630"/>
    </row>
    <row r="5" spans="1:17" s="503" customFormat="1" ht="20.25" customHeight="1">
      <c r="A5" s="504" t="s">
        <v>801</v>
      </c>
      <c r="B5" s="505" t="s">
        <v>351</v>
      </c>
      <c r="C5" s="506"/>
      <c r="D5" s="506"/>
      <c r="E5" s="506"/>
      <c r="F5" s="529"/>
      <c r="G5" s="530"/>
      <c r="H5" s="531"/>
      <c r="I5" s="648"/>
      <c r="J5" s="630"/>
    </row>
    <row r="6" spans="1:17" s="496" customFormat="1" ht="144">
      <c r="A6" s="510">
        <f>1</f>
        <v>1</v>
      </c>
      <c r="B6" s="850" t="s">
        <v>802</v>
      </c>
      <c r="C6" s="851"/>
      <c r="D6" s="852"/>
      <c r="E6" s="746" t="s">
        <v>0</v>
      </c>
      <c r="F6" s="800">
        <v>1</v>
      </c>
      <c r="G6" s="747"/>
      <c r="H6" s="895">
        <f>F6*G6</f>
        <v>0</v>
      </c>
    </row>
    <row r="7" spans="1:17" s="496" customFormat="1" ht="134.25" customHeight="1">
      <c r="A7" s="510">
        <f t="shared" ref="A7:A13" si="0">A6+1</f>
        <v>2</v>
      </c>
      <c r="B7" s="798" t="s">
        <v>803</v>
      </c>
      <c r="C7" s="824"/>
      <c r="D7" s="824"/>
      <c r="E7" s="843" t="s">
        <v>0</v>
      </c>
      <c r="F7" s="853">
        <v>1</v>
      </c>
      <c r="G7" s="842"/>
      <c r="H7" s="896">
        <f t="shared" ref="H7:H13" si="1">F7*G7</f>
        <v>0</v>
      </c>
      <c r="I7" s="645"/>
      <c r="J7" s="649"/>
      <c r="K7" s="650"/>
      <c r="L7" s="528"/>
    </row>
    <row r="8" spans="1:17" s="496" customFormat="1" ht="72">
      <c r="A8" s="510">
        <f t="shared" si="0"/>
        <v>3</v>
      </c>
      <c r="B8" s="798" t="s">
        <v>804</v>
      </c>
      <c r="C8" s="826"/>
      <c r="D8" s="826"/>
      <c r="E8" s="843" t="s">
        <v>0</v>
      </c>
      <c r="F8" s="853">
        <v>20</v>
      </c>
      <c r="G8" s="842"/>
      <c r="H8" s="896">
        <f t="shared" si="1"/>
        <v>0</v>
      </c>
      <c r="I8" s="645"/>
      <c r="J8" s="649"/>
      <c r="K8" s="650"/>
      <c r="L8" s="528"/>
    </row>
    <row r="9" spans="1:17" s="496" customFormat="1" ht="24">
      <c r="A9" s="510">
        <f t="shared" si="0"/>
        <v>4</v>
      </c>
      <c r="B9" s="798" t="s">
        <v>805</v>
      </c>
      <c r="C9" s="826"/>
      <c r="D9" s="826"/>
      <c r="E9" s="843" t="s">
        <v>0</v>
      </c>
      <c r="F9" s="853">
        <f>F8</f>
        <v>20</v>
      </c>
      <c r="G9" s="842"/>
      <c r="H9" s="896">
        <f t="shared" si="1"/>
        <v>0</v>
      </c>
      <c r="I9" s="645"/>
      <c r="J9" s="649"/>
      <c r="K9" s="650"/>
      <c r="L9" s="528"/>
    </row>
    <row r="10" spans="1:17" s="496" customFormat="1" ht="132">
      <c r="A10" s="510">
        <f t="shared" si="0"/>
        <v>5</v>
      </c>
      <c r="B10" s="798" t="s">
        <v>806</v>
      </c>
      <c r="C10" s="746"/>
      <c r="D10" s="824"/>
      <c r="E10" s="843" t="s">
        <v>0</v>
      </c>
      <c r="F10" s="853">
        <v>1</v>
      </c>
      <c r="G10" s="842"/>
      <c r="H10" s="896">
        <f t="shared" si="1"/>
        <v>0</v>
      </c>
      <c r="I10" s="645"/>
      <c r="J10" s="651"/>
    </row>
    <row r="11" spans="1:17" s="496" customFormat="1" ht="108">
      <c r="A11" s="510">
        <f t="shared" si="0"/>
        <v>6</v>
      </c>
      <c r="B11" s="798" t="s">
        <v>807</v>
      </c>
      <c r="C11" s="746"/>
      <c r="D11" s="824"/>
      <c r="E11" s="843" t="s">
        <v>0</v>
      </c>
      <c r="F11" s="853">
        <v>1</v>
      </c>
      <c r="G11" s="842"/>
      <c r="H11" s="896">
        <f t="shared" si="1"/>
        <v>0</v>
      </c>
      <c r="I11" s="652"/>
      <c r="J11" s="653"/>
      <c r="K11" s="654"/>
      <c r="M11" s="516"/>
      <c r="N11" s="514"/>
    </row>
    <row r="12" spans="1:17" s="496" customFormat="1" ht="240">
      <c r="A12" s="510">
        <f t="shared" si="0"/>
        <v>7</v>
      </c>
      <c r="B12" s="798" t="s">
        <v>808</v>
      </c>
      <c r="C12" s="854"/>
      <c r="D12" s="855"/>
      <c r="E12" s="843" t="s">
        <v>0</v>
      </c>
      <c r="F12" s="853">
        <v>1</v>
      </c>
      <c r="G12" s="842"/>
      <c r="H12" s="896">
        <f t="shared" si="1"/>
        <v>0</v>
      </c>
      <c r="I12" s="645"/>
      <c r="J12" s="655"/>
      <c r="N12" s="514"/>
    </row>
    <row r="13" spans="1:17" s="496" customFormat="1" ht="96">
      <c r="A13" s="510">
        <f t="shared" si="0"/>
        <v>8</v>
      </c>
      <c r="B13" s="798" t="s">
        <v>809</v>
      </c>
      <c r="C13" s="746"/>
      <c r="D13" s="824"/>
      <c r="E13" s="843" t="s">
        <v>0</v>
      </c>
      <c r="F13" s="853">
        <v>1</v>
      </c>
      <c r="G13" s="842"/>
      <c r="H13" s="896">
        <f t="shared" si="1"/>
        <v>0</v>
      </c>
      <c r="I13" s="645"/>
      <c r="J13" s="655"/>
      <c r="N13" s="514"/>
    </row>
    <row r="14" spans="1:17" ht="20.25" customHeight="1">
      <c r="A14" s="521"/>
      <c r="B14" s="521"/>
      <c r="C14" s="521"/>
      <c r="D14" s="521"/>
      <c r="E14" s="521"/>
      <c r="F14" s="522" t="s">
        <v>810</v>
      </c>
      <c r="G14" s="1017">
        <f>SUM(H6:H13)</f>
        <v>0</v>
      </c>
      <c r="H14" s="1018"/>
    </row>
    <row r="15" spans="1:17" s="532" customFormat="1" ht="20.25" customHeight="1">
      <c r="A15" s="524">
        <v>3</v>
      </c>
      <c r="B15" s="505" t="s">
        <v>800</v>
      </c>
      <c r="C15" s="515"/>
      <c r="D15" s="506"/>
      <c r="E15" s="506"/>
      <c r="F15" s="529"/>
      <c r="G15" s="530"/>
      <c r="H15" s="531"/>
      <c r="I15" s="648"/>
      <c r="J15" s="630"/>
      <c r="K15" s="503"/>
      <c r="L15" s="503"/>
      <c r="M15" s="503"/>
      <c r="N15" s="503"/>
      <c r="O15" s="503"/>
      <c r="P15" s="503"/>
      <c r="Q15" s="503"/>
    </row>
    <row r="16" spans="1:17" s="532" customFormat="1" ht="20.25" customHeight="1">
      <c r="A16" s="504" t="s">
        <v>811</v>
      </c>
      <c r="B16" s="505" t="s">
        <v>362</v>
      </c>
      <c r="C16" s="515"/>
      <c r="D16" s="506"/>
      <c r="E16" s="506"/>
      <c r="F16" s="529"/>
      <c r="G16" s="530"/>
      <c r="H16" s="531"/>
      <c r="I16" s="648"/>
      <c r="J16" s="630"/>
      <c r="K16" s="503"/>
      <c r="L16" s="503"/>
      <c r="M16" s="503"/>
      <c r="N16" s="503"/>
      <c r="O16" s="503"/>
      <c r="P16" s="503"/>
      <c r="Q16" s="503"/>
    </row>
    <row r="17" spans="1:17" s="503" customFormat="1" ht="38">
      <c r="A17" s="510">
        <v>1</v>
      </c>
      <c r="B17" s="514" t="s">
        <v>789</v>
      </c>
      <c r="C17" s="519" t="s">
        <v>71</v>
      </c>
      <c r="D17" s="519" t="s">
        <v>71</v>
      </c>
      <c r="E17" s="526" t="s">
        <v>366</v>
      </c>
      <c r="F17" s="528">
        <v>12</v>
      </c>
      <c r="G17" s="635"/>
      <c r="H17" s="897">
        <f t="shared" ref="H17:H24" si="2">F17*G17</f>
        <v>0</v>
      </c>
      <c r="I17" s="645"/>
      <c r="J17" s="527"/>
      <c r="K17" s="527"/>
      <c r="L17" s="527"/>
      <c r="M17" s="527"/>
      <c r="N17" s="527"/>
      <c r="O17" s="527"/>
      <c r="P17" s="527"/>
      <c r="Q17" s="527"/>
    </row>
    <row r="18" spans="1:17" s="503" customFormat="1" ht="36">
      <c r="A18" s="510">
        <f>A17+1</f>
        <v>2</v>
      </c>
      <c r="B18" s="514" t="s">
        <v>812</v>
      </c>
      <c r="C18" s="519" t="s">
        <v>71</v>
      </c>
      <c r="D18" s="519" t="s">
        <v>71</v>
      </c>
      <c r="E18" s="526" t="s">
        <v>366</v>
      </c>
      <c r="F18" s="528">
        <v>18</v>
      </c>
      <c r="G18" s="635"/>
      <c r="H18" s="897">
        <f t="shared" si="2"/>
        <v>0</v>
      </c>
      <c r="I18" s="645"/>
      <c r="J18" s="527"/>
      <c r="K18" s="527"/>
      <c r="L18" s="527"/>
      <c r="M18" s="527"/>
      <c r="N18" s="527"/>
      <c r="O18" s="527"/>
      <c r="P18" s="527"/>
      <c r="Q18" s="527"/>
    </row>
    <row r="19" spans="1:17" s="527" customFormat="1" ht="36">
      <c r="A19" s="510">
        <f t="shared" ref="A19:A24" si="3">A18+1</f>
        <v>3</v>
      </c>
      <c r="B19" s="514" t="s">
        <v>813</v>
      </c>
      <c r="C19" s="519" t="s">
        <v>71</v>
      </c>
      <c r="D19" s="519" t="s">
        <v>71</v>
      </c>
      <c r="E19" s="549" t="s">
        <v>366</v>
      </c>
      <c r="F19" s="639">
        <v>35</v>
      </c>
      <c r="G19" s="635"/>
      <c r="H19" s="894">
        <f t="shared" si="2"/>
        <v>0</v>
      </c>
      <c r="I19" s="645"/>
    </row>
    <row r="20" spans="1:17" s="527" customFormat="1" ht="40">
      <c r="A20" s="510">
        <f t="shared" si="3"/>
        <v>4</v>
      </c>
      <c r="B20" s="514" t="s">
        <v>790</v>
      </c>
      <c r="C20" s="519" t="s">
        <v>71</v>
      </c>
      <c r="D20" s="519" t="s">
        <v>71</v>
      </c>
      <c r="E20" s="636" t="s">
        <v>366</v>
      </c>
      <c r="F20" s="637">
        <v>15</v>
      </c>
      <c r="G20" s="635"/>
      <c r="H20" s="894">
        <f t="shared" si="2"/>
        <v>0</v>
      </c>
      <c r="I20" s="645"/>
      <c r="J20" s="496"/>
      <c r="K20" s="496"/>
      <c r="L20" s="496"/>
      <c r="M20" s="496"/>
      <c r="N20" s="496"/>
      <c r="O20" s="496"/>
      <c r="P20" s="496"/>
      <c r="Q20" s="496"/>
    </row>
    <row r="21" spans="1:17" s="527" customFormat="1" ht="40">
      <c r="A21" s="510">
        <f t="shared" si="3"/>
        <v>5</v>
      </c>
      <c r="B21" s="514" t="s">
        <v>814</v>
      </c>
      <c r="C21" s="519" t="s">
        <v>71</v>
      </c>
      <c r="D21" s="519" t="s">
        <v>71</v>
      </c>
      <c r="E21" s="636" t="s">
        <v>366</v>
      </c>
      <c r="F21" s="637">
        <v>5</v>
      </c>
      <c r="G21" s="635"/>
      <c r="H21" s="894">
        <f t="shared" si="2"/>
        <v>0</v>
      </c>
      <c r="I21" s="645"/>
      <c r="J21" s="496"/>
      <c r="K21" s="496"/>
      <c r="L21" s="496"/>
      <c r="M21" s="496"/>
      <c r="N21" s="496"/>
      <c r="O21" s="496"/>
      <c r="P21" s="496"/>
      <c r="Q21" s="496"/>
    </row>
    <row r="22" spans="1:17" s="496" customFormat="1" ht="48">
      <c r="A22" s="510">
        <f t="shared" si="3"/>
        <v>6</v>
      </c>
      <c r="B22" s="584" t="s">
        <v>791</v>
      </c>
      <c r="C22" s="519" t="s">
        <v>71</v>
      </c>
      <c r="D22" s="519" t="s">
        <v>71</v>
      </c>
      <c r="E22" s="636" t="s">
        <v>366</v>
      </c>
      <c r="F22" s="637">
        <v>12</v>
      </c>
      <c r="G22" s="635"/>
      <c r="H22" s="894">
        <f t="shared" si="2"/>
        <v>0</v>
      </c>
      <c r="I22" s="645"/>
      <c r="J22" s="646"/>
      <c r="K22" s="646"/>
      <c r="L22" s="646"/>
      <c r="M22" s="646"/>
      <c r="N22" s="646"/>
      <c r="O22" s="646"/>
      <c r="P22" s="646"/>
      <c r="Q22" s="646"/>
    </row>
    <row r="23" spans="1:17" s="496" customFormat="1" ht="24">
      <c r="A23" s="510">
        <f t="shared" si="3"/>
        <v>7</v>
      </c>
      <c r="B23" s="514" t="s">
        <v>815</v>
      </c>
      <c r="C23" s="519" t="s">
        <v>71</v>
      </c>
      <c r="D23" s="519" t="s">
        <v>71</v>
      </c>
      <c r="E23" s="636" t="s">
        <v>364</v>
      </c>
      <c r="F23" s="637">
        <v>1</v>
      </c>
      <c r="G23" s="635"/>
      <c r="H23" s="894">
        <f t="shared" si="2"/>
        <v>0</v>
      </c>
      <c r="I23" s="645"/>
    </row>
    <row r="24" spans="1:17" s="646" customFormat="1" ht="24">
      <c r="A24" s="510">
        <f t="shared" si="3"/>
        <v>8</v>
      </c>
      <c r="B24" s="514" t="s">
        <v>374</v>
      </c>
      <c r="C24" s="519" t="s">
        <v>71</v>
      </c>
      <c r="D24" s="519" t="s">
        <v>71</v>
      </c>
      <c r="E24" s="636" t="s">
        <v>364</v>
      </c>
      <c r="F24" s="639">
        <v>1</v>
      </c>
      <c r="G24" s="635"/>
      <c r="H24" s="894">
        <f t="shared" si="2"/>
        <v>0</v>
      </c>
      <c r="I24" s="648"/>
      <c r="J24" s="523"/>
      <c r="K24" s="523"/>
      <c r="L24" s="523"/>
      <c r="M24" s="523"/>
      <c r="N24" s="523"/>
      <c r="O24" s="523"/>
      <c r="P24" s="523"/>
      <c r="Q24" s="523"/>
    </row>
    <row r="25" spans="1:17" s="656" customFormat="1">
      <c r="A25" s="521"/>
      <c r="B25" s="521"/>
      <c r="C25" s="521"/>
      <c r="D25" s="521"/>
      <c r="E25" s="521"/>
      <c r="F25" s="522" t="s">
        <v>816</v>
      </c>
      <c r="G25" s="1017">
        <f>SUM(H17:H24)</f>
        <v>0</v>
      </c>
      <c r="H25" s="1018"/>
      <c r="I25" s="648"/>
      <c r="J25" s="641"/>
      <c r="K25" s="523"/>
      <c r="L25" s="523"/>
      <c r="M25" s="523"/>
      <c r="N25" s="523"/>
      <c r="O25" s="523"/>
      <c r="P25" s="523"/>
      <c r="Q25" s="523"/>
    </row>
    <row r="26" spans="1:17">
      <c r="A26" s="524">
        <v>3</v>
      </c>
      <c r="B26" s="505" t="s">
        <v>800</v>
      </c>
      <c r="C26" s="515"/>
      <c r="D26" s="506"/>
      <c r="E26" s="506"/>
      <c r="F26" s="529"/>
      <c r="G26" s="530"/>
      <c r="H26" s="531"/>
      <c r="J26" s="630"/>
      <c r="K26" s="503"/>
      <c r="L26" s="503"/>
      <c r="M26" s="503"/>
      <c r="N26" s="503"/>
      <c r="O26" s="503"/>
      <c r="P26" s="503"/>
      <c r="Q26" s="503"/>
    </row>
    <row r="27" spans="1:17" ht="20.25" customHeight="1">
      <c r="A27" s="504" t="s">
        <v>817</v>
      </c>
      <c r="B27" s="505" t="s">
        <v>377</v>
      </c>
      <c r="C27" s="515"/>
      <c r="D27" s="506"/>
      <c r="E27" s="506"/>
      <c r="F27" s="529"/>
      <c r="G27" s="530"/>
      <c r="H27" s="531"/>
      <c r="J27" s="630"/>
      <c r="K27" s="503"/>
      <c r="L27" s="503"/>
      <c r="M27" s="503"/>
      <c r="N27" s="503"/>
      <c r="O27" s="503"/>
      <c r="P27" s="503"/>
      <c r="Q27" s="503"/>
    </row>
    <row r="28" spans="1:17" s="532" customFormat="1" ht="60">
      <c r="A28" s="510">
        <v>1</v>
      </c>
      <c r="B28" s="514" t="s">
        <v>818</v>
      </c>
      <c r="C28" s="519" t="s">
        <v>71</v>
      </c>
      <c r="D28" s="519" t="s">
        <v>71</v>
      </c>
      <c r="E28" s="636" t="s">
        <v>364</v>
      </c>
      <c r="F28" s="637">
        <v>1</v>
      </c>
      <c r="G28" s="635"/>
      <c r="H28" s="894">
        <f>F28*G28</f>
        <v>0</v>
      </c>
      <c r="I28" s="645"/>
      <c r="J28" s="496"/>
      <c r="K28" s="496"/>
      <c r="L28" s="496"/>
      <c r="M28" s="496"/>
      <c r="N28" s="496"/>
      <c r="O28" s="496"/>
      <c r="P28" s="496"/>
      <c r="Q28" s="496"/>
    </row>
    <row r="29" spans="1:17" s="503" customFormat="1" ht="36">
      <c r="A29" s="510">
        <f>A28+1</f>
        <v>2</v>
      </c>
      <c r="B29" s="514" t="s">
        <v>819</v>
      </c>
      <c r="C29" s="519" t="s">
        <v>71</v>
      </c>
      <c r="D29" s="519" t="s">
        <v>71</v>
      </c>
      <c r="E29" s="636" t="s">
        <v>364</v>
      </c>
      <c r="F29" s="637">
        <v>1</v>
      </c>
      <c r="G29" s="635"/>
      <c r="H29" s="894">
        <f>F29*G29</f>
        <v>0</v>
      </c>
      <c r="I29" s="648"/>
      <c r="J29" s="528"/>
      <c r="K29" s="657"/>
      <c r="L29" s="525"/>
      <c r="M29" s="525"/>
      <c r="N29" s="523"/>
      <c r="O29" s="523"/>
      <c r="P29" s="523"/>
      <c r="Q29" s="523"/>
    </row>
    <row r="30" spans="1:17" s="503" customFormat="1" ht="48">
      <c r="A30" s="510">
        <f>A29+1</f>
        <v>3</v>
      </c>
      <c r="B30" s="514" t="s">
        <v>820</v>
      </c>
      <c r="C30" s="519" t="s">
        <v>71</v>
      </c>
      <c r="D30" s="519" t="s">
        <v>71</v>
      </c>
      <c r="E30" s="636" t="s">
        <v>364</v>
      </c>
      <c r="F30" s="637">
        <v>1</v>
      </c>
      <c r="G30" s="635"/>
      <c r="H30" s="894">
        <f>F30*G30</f>
        <v>0</v>
      </c>
      <c r="I30" s="648"/>
      <c r="J30" s="528"/>
      <c r="K30" s="657"/>
      <c r="L30" s="525"/>
      <c r="M30" s="525"/>
      <c r="N30" s="523"/>
      <c r="O30" s="523"/>
      <c r="P30" s="523"/>
      <c r="Q30" s="523"/>
    </row>
    <row r="31" spans="1:17" s="496" customFormat="1" ht="108">
      <c r="A31" s="510">
        <f>A30+1</f>
        <v>4</v>
      </c>
      <c r="B31" s="514" t="s">
        <v>821</v>
      </c>
      <c r="C31" s="519" t="s">
        <v>71</v>
      </c>
      <c r="D31" s="519" t="s">
        <v>71</v>
      </c>
      <c r="E31" s="636" t="s">
        <v>364</v>
      </c>
      <c r="F31" s="637">
        <v>1</v>
      </c>
      <c r="G31" s="635"/>
      <c r="H31" s="894">
        <f>F31*G31</f>
        <v>0</v>
      </c>
      <c r="I31" s="630"/>
      <c r="J31" s="630"/>
      <c r="K31" s="503"/>
      <c r="L31" s="503"/>
      <c r="M31" s="503"/>
      <c r="N31" s="503"/>
      <c r="O31" s="503"/>
      <c r="P31" s="503"/>
      <c r="Q31" s="503"/>
    </row>
    <row r="32" spans="1:17" ht="72">
      <c r="A32" s="510">
        <f>A31+1</f>
        <v>5</v>
      </c>
      <c r="B32" s="798" t="s">
        <v>822</v>
      </c>
      <c r="C32" s="746"/>
      <c r="D32" s="746"/>
      <c r="E32" s="843" t="s">
        <v>364</v>
      </c>
      <c r="F32" s="853">
        <v>1</v>
      </c>
      <c r="G32" s="842"/>
      <c r="H32" s="896">
        <f>F32*G32</f>
        <v>0</v>
      </c>
      <c r="I32" s="640"/>
      <c r="J32" s="528"/>
      <c r="K32" s="638"/>
      <c r="L32" s="525"/>
      <c r="M32" s="525"/>
    </row>
    <row r="33" spans="1:17" s="503" customFormat="1">
      <c r="A33" s="521"/>
      <c r="B33" s="521"/>
      <c r="C33" s="521"/>
      <c r="D33" s="521"/>
      <c r="E33" s="521"/>
      <c r="F33" s="522" t="s">
        <v>823</v>
      </c>
      <c r="G33" s="1017">
        <f>SUM(H28:H32)</f>
        <v>0</v>
      </c>
      <c r="H33" s="1018"/>
      <c r="I33" s="648"/>
      <c r="J33" s="641"/>
      <c r="K33" s="523"/>
      <c r="L33" s="523"/>
      <c r="M33" s="523"/>
      <c r="N33" s="523"/>
      <c r="O33" s="523"/>
      <c r="P33" s="523"/>
      <c r="Q33" s="523"/>
    </row>
    <row r="34" spans="1:17">
      <c r="C34" s="515"/>
    </row>
    <row r="35" spans="1:17">
      <c r="C35" s="515"/>
    </row>
    <row r="36" spans="1:17" ht="20.25" customHeight="1">
      <c r="C36" s="515"/>
    </row>
    <row r="37" spans="1:17">
      <c r="C37" s="515"/>
    </row>
    <row r="38" spans="1:17">
      <c r="C38" s="515"/>
    </row>
    <row r="39" spans="1:17">
      <c r="C39" s="515"/>
    </row>
    <row r="40" spans="1:17">
      <c r="C40" s="658"/>
    </row>
    <row r="41" spans="1:17">
      <c r="C41" s="622"/>
    </row>
    <row r="42" spans="1:17">
      <c r="C42" s="506"/>
    </row>
    <row r="43" spans="1:17">
      <c r="C43" s="506"/>
    </row>
    <row r="44" spans="1:17">
      <c r="C44" s="515"/>
    </row>
    <row r="45" spans="1:17">
      <c r="C45" s="658"/>
    </row>
    <row r="46" spans="1:17">
      <c r="C46" s="622"/>
    </row>
    <row r="47" spans="1:17">
      <c r="C47" s="506"/>
    </row>
    <row r="48" spans="1:17">
      <c r="C48" s="506"/>
    </row>
    <row r="49" spans="1:17" s="541" customFormat="1">
      <c r="A49" s="539"/>
      <c r="B49" s="540"/>
      <c r="C49" s="515"/>
      <c r="F49" s="542"/>
      <c r="G49" s="543"/>
      <c r="H49" s="543"/>
      <c r="I49" s="648"/>
      <c r="J49" s="641"/>
      <c r="K49" s="523"/>
      <c r="L49" s="523"/>
      <c r="M49" s="523"/>
      <c r="N49" s="523"/>
      <c r="O49" s="523"/>
      <c r="P49" s="523"/>
      <c r="Q49" s="523"/>
    </row>
    <row r="50" spans="1:17" s="541" customFormat="1">
      <c r="A50" s="539"/>
      <c r="B50" s="540"/>
      <c r="C50" s="515"/>
      <c r="F50" s="542"/>
      <c r="G50" s="543"/>
      <c r="H50" s="543"/>
      <c r="I50" s="648"/>
      <c r="J50" s="641"/>
      <c r="K50" s="523"/>
      <c r="L50" s="523"/>
      <c r="M50" s="523"/>
      <c r="N50" s="523"/>
      <c r="O50" s="523"/>
      <c r="P50" s="523"/>
      <c r="Q50" s="523"/>
    </row>
    <row r="51" spans="1:17" s="541" customFormat="1">
      <c r="A51" s="539"/>
      <c r="B51" s="540"/>
      <c r="C51" s="515"/>
      <c r="F51" s="542"/>
      <c r="G51" s="543"/>
      <c r="H51" s="543"/>
      <c r="I51" s="648"/>
      <c r="J51" s="641"/>
      <c r="K51" s="523"/>
      <c r="L51" s="523"/>
      <c r="M51" s="523"/>
      <c r="N51" s="523"/>
      <c r="O51" s="523"/>
      <c r="P51" s="523"/>
      <c r="Q51" s="523"/>
    </row>
    <row r="52" spans="1:17" s="541" customFormat="1">
      <c r="A52" s="539"/>
      <c r="B52" s="540"/>
      <c r="C52" s="515"/>
      <c r="F52" s="542"/>
      <c r="G52" s="543"/>
      <c r="H52" s="543"/>
      <c r="I52" s="648"/>
      <c r="J52" s="641"/>
      <c r="K52" s="523"/>
      <c r="L52" s="523"/>
      <c r="M52" s="523"/>
      <c r="N52" s="523"/>
      <c r="O52" s="523"/>
      <c r="P52" s="523"/>
      <c r="Q52" s="523"/>
    </row>
    <row r="53" spans="1:17" s="541" customFormat="1">
      <c r="A53" s="539"/>
      <c r="B53" s="540"/>
      <c r="C53" s="515"/>
      <c r="F53" s="542"/>
      <c r="G53" s="543"/>
      <c r="H53" s="543"/>
      <c r="I53" s="648"/>
      <c r="J53" s="641"/>
      <c r="K53" s="523"/>
      <c r="L53" s="523"/>
      <c r="M53" s="523"/>
      <c r="N53" s="523"/>
      <c r="O53" s="523"/>
      <c r="P53" s="523"/>
      <c r="Q53" s="523"/>
    </row>
    <row r="54" spans="1:17" s="541" customFormat="1">
      <c r="A54" s="539"/>
      <c r="B54" s="540"/>
      <c r="C54" s="515"/>
      <c r="F54" s="542"/>
      <c r="G54" s="543"/>
      <c r="H54" s="543"/>
      <c r="I54" s="648"/>
      <c r="J54" s="641"/>
      <c r="K54" s="523"/>
      <c r="L54" s="523"/>
      <c r="M54" s="523"/>
      <c r="N54" s="523"/>
      <c r="O54" s="523"/>
      <c r="P54" s="523"/>
      <c r="Q54" s="523"/>
    </row>
    <row r="55" spans="1:17" s="541" customFormat="1">
      <c r="A55" s="539"/>
      <c r="B55" s="540"/>
      <c r="C55" s="515"/>
      <c r="F55" s="542"/>
      <c r="G55" s="543"/>
      <c r="H55" s="543"/>
      <c r="I55" s="648"/>
      <c r="J55" s="641"/>
      <c r="K55" s="523"/>
      <c r="L55" s="523"/>
      <c r="M55" s="523"/>
      <c r="N55" s="523"/>
      <c r="O55" s="523"/>
      <c r="P55" s="523"/>
      <c r="Q55" s="523"/>
    </row>
    <row r="56" spans="1:17" s="541" customFormat="1">
      <c r="A56" s="539"/>
      <c r="B56" s="540"/>
      <c r="C56" s="515"/>
      <c r="F56" s="542"/>
      <c r="G56" s="543"/>
      <c r="H56" s="543"/>
      <c r="I56" s="648"/>
      <c r="J56" s="641"/>
      <c r="K56" s="523"/>
      <c r="L56" s="523"/>
      <c r="M56" s="523"/>
      <c r="N56" s="523"/>
      <c r="O56" s="523"/>
      <c r="P56" s="523"/>
      <c r="Q56" s="523"/>
    </row>
    <row r="57" spans="1:17" s="541" customFormat="1">
      <c r="A57" s="539"/>
      <c r="B57" s="540"/>
      <c r="C57" s="515"/>
      <c r="F57" s="542"/>
      <c r="G57" s="543"/>
      <c r="H57" s="543"/>
      <c r="I57" s="648"/>
      <c r="J57" s="641"/>
      <c r="K57" s="523"/>
      <c r="L57" s="523"/>
      <c r="M57" s="523"/>
      <c r="N57" s="523"/>
      <c r="O57" s="523"/>
      <c r="P57" s="523"/>
      <c r="Q57" s="523"/>
    </row>
    <row r="58" spans="1:17" s="541" customFormat="1">
      <c r="A58" s="539"/>
      <c r="B58" s="540"/>
      <c r="C58" s="515"/>
      <c r="F58" s="542"/>
      <c r="G58" s="543"/>
      <c r="H58" s="543"/>
      <c r="I58" s="648"/>
      <c r="J58" s="641"/>
      <c r="K58" s="523"/>
      <c r="L58" s="523"/>
      <c r="M58" s="523"/>
      <c r="N58" s="523"/>
      <c r="O58" s="523"/>
      <c r="P58" s="523"/>
      <c r="Q58" s="523"/>
    </row>
    <row r="59" spans="1:17" s="541" customFormat="1">
      <c r="A59" s="539"/>
      <c r="B59" s="540"/>
      <c r="C59" s="515"/>
      <c r="F59" s="542"/>
      <c r="G59" s="543"/>
      <c r="H59" s="543"/>
      <c r="I59" s="648"/>
      <c r="J59" s="641"/>
      <c r="K59" s="523"/>
      <c r="L59" s="523"/>
      <c r="M59" s="523"/>
      <c r="N59" s="523"/>
      <c r="O59" s="523"/>
      <c r="P59" s="523"/>
      <c r="Q59" s="523"/>
    </row>
    <row r="60" spans="1:17" s="541" customFormat="1">
      <c r="A60" s="539"/>
      <c r="B60" s="540"/>
      <c r="C60" s="515"/>
      <c r="F60" s="542"/>
      <c r="G60" s="543"/>
      <c r="H60" s="543"/>
      <c r="I60" s="648"/>
      <c r="J60" s="641"/>
      <c r="K60" s="523"/>
      <c r="L60" s="523"/>
      <c r="M60" s="523"/>
      <c r="N60" s="523"/>
      <c r="O60" s="523"/>
      <c r="P60" s="523"/>
      <c r="Q60" s="523"/>
    </row>
    <row r="61" spans="1:17" s="541" customFormat="1">
      <c r="A61" s="539"/>
      <c r="B61" s="540"/>
      <c r="C61" s="515"/>
      <c r="F61" s="542"/>
      <c r="G61" s="543"/>
      <c r="H61" s="543"/>
      <c r="I61" s="648"/>
      <c r="J61" s="641"/>
      <c r="K61" s="523"/>
      <c r="L61" s="523"/>
      <c r="M61" s="523"/>
      <c r="N61" s="523"/>
      <c r="O61" s="523"/>
      <c r="P61" s="523"/>
      <c r="Q61" s="523"/>
    </row>
    <row r="62" spans="1:17" s="541" customFormat="1">
      <c r="A62" s="539"/>
      <c r="B62" s="540"/>
      <c r="C62" s="515"/>
      <c r="F62" s="542"/>
      <c r="G62" s="543"/>
      <c r="H62" s="543"/>
      <c r="I62" s="648"/>
      <c r="J62" s="641"/>
      <c r="K62" s="523"/>
      <c r="L62" s="523"/>
      <c r="M62" s="523"/>
      <c r="N62" s="523"/>
      <c r="O62" s="523"/>
      <c r="P62" s="523"/>
      <c r="Q62" s="523"/>
    </row>
    <row r="63" spans="1:17" s="541" customFormat="1">
      <c r="A63" s="539"/>
      <c r="B63" s="540"/>
      <c r="C63" s="515"/>
      <c r="F63" s="542"/>
      <c r="G63" s="543"/>
      <c r="H63" s="543"/>
      <c r="I63" s="648"/>
      <c r="J63" s="641"/>
      <c r="K63" s="523"/>
      <c r="L63" s="523"/>
      <c r="M63" s="523"/>
      <c r="N63" s="523"/>
      <c r="O63" s="523"/>
      <c r="P63" s="523"/>
      <c r="Q63" s="523"/>
    </row>
    <row r="64" spans="1:17" s="541" customFormat="1">
      <c r="A64" s="539"/>
      <c r="B64" s="540"/>
      <c r="C64" s="515"/>
      <c r="F64" s="542"/>
      <c r="G64" s="543"/>
      <c r="H64" s="543"/>
      <c r="I64" s="648"/>
      <c r="J64" s="641"/>
      <c r="K64" s="523"/>
      <c r="L64" s="523"/>
      <c r="M64" s="523"/>
      <c r="N64" s="523"/>
      <c r="O64" s="523"/>
      <c r="P64" s="523"/>
      <c r="Q64" s="523"/>
    </row>
    <row r="65" spans="1:17" s="541" customFormat="1">
      <c r="A65" s="539"/>
      <c r="B65" s="540"/>
      <c r="C65" s="515"/>
      <c r="F65" s="542"/>
      <c r="G65" s="543"/>
      <c r="H65" s="543"/>
      <c r="I65" s="648"/>
      <c r="J65" s="641"/>
      <c r="K65" s="523"/>
      <c r="L65" s="523"/>
      <c r="M65" s="523"/>
      <c r="N65" s="523"/>
      <c r="O65" s="523"/>
      <c r="P65" s="523"/>
      <c r="Q65" s="523"/>
    </row>
    <row r="66" spans="1:17" s="541" customFormat="1">
      <c r="A66" s="539"/>
      <c r="B66" s="540"/>
      <c r="C66" s="515"/>
      <c r="F66" s="542"/>
      <c r="G66" s="543"/>
      <c r="H66" s="543"/>
      <c r="I66" s="648"/>
      <c r="J66" s="641"/>
      <c r="K66" s="523"/>
      <c r="L66" s="523"/>
      <c r="M66" s="523"/>
      <c r="N66" s="523"/>
      <c r="O66" s="523"/>
      <c r="P66" s="523"/>
      <c r="Q66" s="523"/>
    </row>
    <row r="67" spans="1:17" s="541" customFormat="1">
      <c r="A67" s="539"/>
      <c r="B67" s="540"/>
      <c r="C67" s="515"/>
      <c r="F67" s="542"/>
      <c r="G67" s="543"/>
      <c r="H67" s="543"/>
      <c r="I67" s="648"/>
      <c r="J67" s="641"/>
      <c r="K67" s="523"/>
      <c r="L67" s="523"/>
      <c r="M67" s="523"/>
      <c r="N67" s="523"/>
      <c r="O67" s="523"/>
      <c r="P67" s="523"/>
      <c r="Q67" s="523"/>
    </row>
    <row r="68" spans="1:17" s="541" customFormat="1">
      <c r="A68" s="539"/>
      <c r="B68" s="540"/>
      <c r="C68" s="519"/>
      <c r="F68" s="542"/>
      <c r="G68" s="543"/>
      <c r="H68" s="543"/>
      <c r="I68" s="648"/>
      <c r="J68" s="641"/>
      <c r="K68" s="523"/>
      <c r="L68" s="523"/>
      <c r="M68" s="523"/>
      <c r="N68" s="523"/>
      <c r="O68" s="523"/>
      <c r="P68" s="523"/>
      <c r="Q68" s="523"/>
    </row>
    <row r="69" spans="1:17" s="541" customFormat="1">
      <c r="A69" s="539"/>
      <c r="B69" s="540"/>
      <c r="C69" s="622"/>
      <c r="F69" s="542"/>
      <c r="G69" s="543"/>
      <c r="H69" s="543"/>
      <c r="I69" s="648"/>
      <c r="J69" s="641"/>
      <c r="K69" s="523"/>
      <c r="L69" s="523"/>
      <c r="M69" s="523"/>
      <c r="N69" s="523"/>
      <c r="O69" s="523"/>
      <c r="P69" s="523"/>
      <c r="Q69" s="523"/>
    </row>
    <row r="70" spans="1:17" s="541" customFormat="1">
      <c r="A70" s="539"/>
      <c r="B70" s="540"/>
      <c r="C70" s="658"/>
      <c r="F70" s="542"/>
      <c r="G70" s="543"/>
      <c r="H70" s="543"/>
      <c r="I70" s="648"/>
      <c r="J70" s="641"/>
      <c r="K70" s="523"/>
      <c r="L70" s="523"/>
      <c r="M70" s="523"/>
      <c r="N70" s="523"/>
      <c r="O70" s="523"/>
      <c r="P70" s="523"/>
      <c r="Q70" s="523"/>
    </row>
    <row r="71" spans="1:17" s="541" customFormat="1">
      <c r="A71" s="539"/>
      <c r="B71" s="540"/>
      <c r="C71" s="622"/>
      <c r="F71" s="542"/>
      <c r="G71" s="543"/>
      <c r="H71" s="543"/>
      <c r="I71" s="648"/>
      <c r="J71" s="641"/>
      <c r="K71" s="523"/>
      <c r="L71" s="523"/>
      <c r="M71" s="523"/>
      <c r="N71" s="523"/>
      <c r="O71" s="523"/>
      <c r="P71" s="523"/>
      <c r="Q71" s="523"/>
    </row>
    <row r="72" spans="1:17" s="541" customFormat="1">
      <c r="A72" s="539"/>
      <c r="B72" s="540"/>
      <c r="C72" s="658"/>
      <c r="F72" s="542"/>
      <c r="G72" s="543"/>
      <c r="H72" s="543"/>
      <c r="I72" s="648"/>
      <c r="J72" s="641"/>
      <c r="K72" s="523"/>
      <c r="L72" s="523"/>
      <c r="M72" s="523"/>
      <c r="N72" s="523"/>
      <c r="O72" s="523"/>
      <c r="P72" s="523"/>
      <c r="Q72" s="523"/>
    </row>
    <row r="73" spans="1:17" s="541" customFormat="1">
      <c r="A73" s="539"/>
      <c r="B73" s="540"/>
      <c r="F73" s="542"/>
      <c r="G73" s="543"/>
      <c r="H73" s="543"/>
      <c r="I73" s="648"/>
      <c r="J73" s="641"/>
      <c r="K73" s="523"/>
      <c r="L73" s="523"/>
      <c r="M73" s="523"/>
      <c r="N73" s="523"/>
      <c r="O73" s="523"/>
      <c r="P73" s="523"/>
      <c r="Q73" s="523"/>
    </row>
    <row r="74" spans="1:17" s="541" customFormat="1">
      <c r="A74" s="539"/>
      <c r="B74" s="540"/>
      <c r="F74" s="542"/>
      <c r="G74" s="543"/>
      <c r="H74" s="543"/>
      <c r="I74" s="648"/>
      <c r="J74" s="641"/>
      <c r="K74" s="523"/>
      <c r="L74" s="523"/>
      <c r="M74" s="523"/>
      <c r="N74" s="523"/>
      <c r="O74" s="523"/>
      <c r="P74" s="523"/>
      <c r="Q74" s="523"/>
    </row>
    <row r="75" spans="1:17" s="541" customFormat="1">
      <c r="A75" s="539"/>
      <c r="B75" s="540"/>
      <c r="F75" s="542"/>
      <c r="G75" s="543"/>
      <c r="H75" s="543"/>
      <c r="I75" s="648"/>
      <c r="J75" s="641"/>
      <c r="K75" s="523"/>
      <c r="L75" s="523"/>
      <c r="M75" s="523"/>
      <c r="N75" s="523"/>
      <c r="O75" s="523"/>
      <c r="P75" s="523"/>
      <c r="Q75" s="523"/>
    </row>
    <row r="76" spans="1:17" s="541" customFormat="1">
      <c r="A76" s="539"/>
      <c r="B76" s="540"/>
      <c r="F76" s="542"/>
      <c r="G76" s="543"/>
      <c r="H76" s="543"/>
      <c r="I76" s="648"/>
      <c r="J76" s="641"/>
      <c r="K76" s="523"/>
      <c r="L76" s="523"/>
      <c r="M76" s="523"/>
      <c r="N76" s="523"/>
      <c r="O76" s="523"/>
      <c r="P76" s="523"/>
      <c r="Q76" s="523"/>
    </row>
    <row r="77" spans="1:17" s="541" customFormat="1">
      <c r="A77" s="539"/>
      <c r="B77" s="540"/>
      <c r="F77" s="542"/>
      <c r="G77" s="543"/>
      <c r="H77" s="543"/>
      <c r="I77" s="648"/>
      <c r="J77" s="641"/>
      <c r="K77" s="523"/>
      <c r="L77" s="523"/>
      <c r="M77" s="523"/>
      <c r="N77" s="523"/>
      <c r="O77" s="523"/>
      <c r="P77" s="523"/>
      <c r="Q77" s="523"/>
    </row>
    <row r="78" spans="1:17" s="541" customFormat="1">
      <c r="A78" s="539"/>
      <c r="B78" s="540"/>
      <c r="F78" s="542"/>
      <c r="G78" s="543"/>
      <c r="H78" s="543"/>
      <c r="I78" s="648"/>
      <c r="J78" s="641"/>
      <c r="K78" s="523"/>
      <c r="L78" s="523"/>
      <c r="M78" s="523"/>
      <c r="N78" s="523"/>
      <c r="O78" s="523"/>
      <c r="P78" s="523"/>
      <c r="Q78" s="523"/>
    </row>
    <row r="79" spans="1:17" s="541" customFormat="1">
      <c r="A79" s="539"/>
      <c r="B79" s="540"/>
      <c r="F79" s="542"/>
      <c r="G79" s="543"/>
      <c r="H79" s="543"/>
      <c r="I79" s="648"/>
      <c r="J79" s="641"/>
      <c r="K79" s="523"/>
      <c r="L79" s="523"/>
      <c r="M79" s="523"/>
      <c r="N79" s="523"/>
      <c r="O79" s="523"/>
      <c r="P79" s="523"/>
      <c r="Q79" s="523"/>
    </row>
    <row r="80" spans="1:17" s="541" customFormat="1">
      <c r="A80" s="539"/>
      <c r="B80" s="540"/>
      <c r="F80" s="542"/>
      <c r="G80" s="543"/>
      <c r="H80" s="543"/>
      <c r="I80" s="648"/>
      <c r="J80" s="641"/>
      <c r="K80" s="523"/>
      <c r="L80" s="523"/>
      <c r="M80" s="523"/>
      <c r="N80" s="523"/>
      <c r="O80" s="523"/>
      <c r="P80" s="523"/>
      <c r="Q80" s="523"/>
    </row>
  </sheetData>
  <customSheetViews>
    <customSheetView guid="{D18DB499-0579-FF4A-9B8B-3F60D92FC7BB}" scale="184" showPageBreaks="1" zeroValues="0" printArea="1" view="pageBreakPreview">
      <pane ySplit="3" topLeftCell="A4" activePane="bottomLeft" state="frozenSplit"/>
      <selection pane="bottomLeft" activeCell="B6" sqref="B6"/>
      <rowBreaks count="2" manualBreakCount="2">
        <brk id="16" max="16383" man="1"/>
        <brk id="28" max="16383"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pane ySplit="3" topLeftCell="A28" activePane="bottomLeft" state="frozenSplit"/>
      <selection pane="bottomLeft" activeCell="B6" sqref="B6"/>
      <rowBreaks count="2" manualBreakCount="2">
        <brk id="16" max="16383" man="1"/>
        <brk id="28" max="16383"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pane ySplit="3" topLeftCell="A28" activePane="bottomLeft" state="frozenSplit"/>
      <selection pane="bottomLeft" activeCell="B6" sqref="B6"/>
      <rowBreaks count="2" manualBreakCount="2">
        <brk id="16" max="16383" man="1"/>
        <brk id="28" max="16383" man="1"/>
      </rowBreaks>
      <pageMargins left="0.55118110236220474" right="0.19685039370078741" top="0.35433070866141736" bottom="0.78740157480314965" header="0.19685039370078741" footer="0.31496062992125984"/>
      <pageSetup paperSize="9" scale="97" orientation="portrait" r:id="rId3"/>
    </customSheetView>
  </customSheetViews>
  <mergeCells count="6">
    <mergeCell ref="G33:H33"/>
    <mergeCell ref="A1:B2"/>
    <mergeCell ref="D1:G1"/>
    <mergeCell ref="D2:G2"/>
    <mergeCell ref="G14:H14"/>
    <mergeCell ref="G25:H25"/>
  </mergeCells>
  <pageMargins left="0.55118110236220474" right="0.19685039370078741" top="0.35433070866141736" bottom="0.78740157480314965" header="0.19685039370078741" footer="0.31496062992125984"/>
  <pageSetup paperSize="9" scale="97" orientation="portrait" r:id="rId4"/>
  <rowBreaks count="2" manualBreakCount="2">
    <brk id="16" max="16383" man="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84"/>
  <sheetViews>
    <sheetView showZeros="0" view="pageBreakPreview" zoomScaleNormal="85" zoomScaleSheetLayoutView="100" workbookViewId="0">
      <pane ySplit="3" topLeftCell="A43" activePane="bottomLeft" state="frozenSplit"/>
      <selection pane="bottomLeft" activeCell="B24" sqref="B24"/>
    </sheetView>
  </sheetViews>
  <sheetFormatPr baseColWidth="10" defaultColWidth="9.1640625" defaultRowHeight="12"/>
  <cols>
    <col min="1" max="1" width="7.1640625" style="539" bestFit="1" customWidth="1"/>
    <col min="2" max="2" width="42.1640625" style="540" customWidth="1"/>
    <col min="3" max="3" width="9.5" style="541" customWidth="1"/>
    <col min="4" max="4" width="8.5" style="541" customWidth="1"/>
    <col min="5" max="5" width="7" style="541" customWidth="1"/>
    <col min="6" max="6" width="6.5" style="542" customWidth="1"/>
    <col min="7" max="7" width="10.33203125" style="543" bestFit="1" customWidth="1"/>
    <col min="8" max="8" width="11.5" style="543" customWidth="1"/>
    <col min="9" max="9" width="51.5" style="648" customWidth="1"/>
    <col min="10" max="10" width="9.1640625" style="641"/>
    <col min="11" max="13" width="9.1640625" style="523"/>
    <col min="14" max="14" width="33.33203125" style="523" customWidth="1"/>
    <col min="15" max="16384" width="9.1640625" style="523"/>
  </cols>
  <sheetData>
    <row r="1" spans="1:17" s="490" customFormat="1" ht="42" customHeight="1">
      <c r="A1" s="1057"/>
      <c r="B1" s="1058"/>
      <c r="C1" s="628"/>
      <c r="D1" s="1061"/>
      <c r="E1" s="1062"/>
      <c r="F1" s="1062"/>
      <c r="G1" s="1063"/>
      <c r="H1" s="629"/>
      <c r="I1" s="648"/>
      <c r="J1" s="630"/>
    </row>
    <row r="2" spans="1:17" s="490" customFormat="1" ht="42" customHeight="1">
      <c r="A2" s="1059"/>
      <c r="B2" s="1060"/>
      <c r="C2" s="628"/>
      <c r="D2" s="1061"/>
      <c r="E2" s="1062"/>
      <c r="F2" s="1062"/>
      <c r="G2" s="1063"/>
      <c r="H2" s="491"/>
      <c r="I2" s="648"/>
      <c r="J2" s="630"/>
    </row>
    <row r="3" spans="1:17" s="496" customFormat="1" ht="24">
      <c r="A3" s="561" t="s">
        <v>343</v>
      </c>
      <c r="B3" s="561" t="s">
        <v>344</v>
      </c>
      <c r="C3" s="631" t="s">
        <v>73</v>
      </c>
      <c r="D3" s="631" t="s">
        <v>72</v>
      </c>
      <c r="E3" s="561" t="s">
        <v>345</v>
      </c>
      <c r="F3" s="626" t="s">
        <v>346</v>
      </c>
      <c r="G3" s="565" t="s">
        <v>347</v>
      </c>
      <c r="H3" s="565" t="s">
        <v>348</v>
      </c>
      <c r="I3" s="645"/>
      <c r="J3" s="632"/>
    </row>
    <row r="4" spans="1:17" s="503" customFormat="1" ht="20.25" customHeight="1">
      <c r="A4" s="524">
        <v>4</v>
      </c>
      <c r="B4" s="505" t="s">
        <v>824</v>
      </c>
      <c r="C4" s="506"/>
      <c r="D4" s="506"/>
      <c r="E4" s="506"/>
      <c r="F4" s="529"/>
      <c r="G4" s="530"/>
      <c r="H4" s="531"/>
      <c r="I4" s="648"/>
      <c r="J4" s="630"/>
    </row>
    <row r="5" spans="1:17" s="503" customFormat="1" ht="20.25" customHeight="1">
      <c r="A5" s="504" t="s">
        <v>825</v>
      </c>
      <c r="B5" s="505" t="s">
        <v>351</v>
      </c>
      <c r="C5" s="506"/>
      <c r="D5" s="506"/>
      <c r="E5" s="506"/>
      <c r="F5" s="529"/>
      <c r="G5" s="530"/>
      <c r="H5" s="531"/>
      <c r="I5" s="648"/>
      <c r="J5" s="630"/>
    </row>
    <row r="6" spans="1:17" s="496" customFormat="1" ht="306.75" customHeight="1">
      <c r="A6" s="546">
        <v>1</v>
      </c>
      <c r="B6" s="801" t="s">
        <v>826</v>
      </c>
      <c r="C6" s="856"/>
      <c r="D6" s="856"/>
      <c r="E6" s="843" t="s">
        <v>0</v>
      </c>
      <c r="F6" s="853">
        <v>2</v>
      </c>
      <c r="G6" s="893"/>
      <c r="H6" s="893">
        <f t="shared" ref="H6:H13" si="0">F6*G6</f>
        <v>0</v>
      </c>
      <c r="I6" s="659"/>
      <c r="J6" s="649"/>
      <c r="K6" s="650"/>
      <c r="L6" s="528"/>
      <c r="N6" s="490"/>
    </row>
    <row r="7" spans="1:17" s="496" customFormat="1" ht="48">
      <c r="A7" s="546">
        <f>A6+1</f>
        <v>2</v>
      </c>
      <c r="B7" s="801" t="s">
        <v>827</v>
      </c>
      <c r="C7" s="856"/>
      <c r="D7" s="856"/>
      <c r="E7" s="843" t="s">
        <v>0</v>
      </c>
      <c r="F7" s="853">
        <v>3</v>
      </c>
      <c r="G7" s="893"/>
      <c r="H7" s="893">
        <f t="shared" si="0"/>
        <v>0</v>
      </c>
      <c r="I7" s="659"/>
      <c r="J7" s="649"/>
      <c r="K7" s="650"/>
      <c r="L7" s="528"/>
      <c r="N7" s="490"/>
    </row>
    <row r="8" spans="1:17" s="496" customFormat="1" ht="36">
      <c r="A8" s="546">
        <f>A7+1</f>
        <v>3</v>
      </c>
      <c r="B8" s="801" t="s">
        <v>828</v>
      </c>
      <c r="C8" s="856"/>
      <c r="D8" s="856"/>
      <c r="E8" s="843" t="s">
        <v>0</v>
      </c>
      <c r="F8" s="853">
        <v>1</v>
      </c>
      <c r="G8" s="893"/>
      <c r="H8" s="893">
        <f>F8*G8</f>
        <v>0</v>
      </c>
      <c r="I8" s="659"/>
      <c r="J8" s="649"/>
      <c r="K8" s="650"/>
      <c r="L8" s="528"/>
      <c r="N8" s="490"/>
    </row>
    <row r="9" spans="1:17" s="496" customFormat="1" ht="192">
      <c r="A9" s="546">
        <f>A7+1</f>
        <v>3</v>
      </c>
      <c r="B9" s="798" t="s">
        <v>829</v>
      </c>
      <c r="C9" s="803"/>
      <c r="D9" s="803"/>
      <c r="E9" s="843" t="s">
        <v>0</v>
      </c>
      <c r="F9" s="853">
        <v>1</v>
      </c>
      <c r="G9" s="893"/>
      <c r="H9" s="893">
        <f t="shared" si="0"/>
        <v>0</v>
      </c>
      <c r="I9" s="659"/>
      <c r="J9" s="649"/>
      <c r="K9" s="650"/>
      <c r="L9" s="528"/>
      <c r="N9" s="490"/>
    </row>
    <row r="10" spans="1:17" s="496" customFormat="1" ht="216">
      <c r="A10" s="546">
        <f>A9+1</f>
        <v>4</v>
      </c>
      <c r="B10" s="750" t="s">
        <v>830</v>
      </c>
      <c r="C10" s="827"/>
      <c r="D10" s="827"/>
      <c r="E10" s="843" t="s">
        <v>0</v>
      </c>
      <c r="F10" s="853">
        <v>3</v>
      </c>
      <c r="G10" s="898"/>
      <c r="H10" s="893">
        <f t="shared" si="0"/>
        <v>0</v>
      </c>
      <c r="I10" s="652"/>
      <c r="J10" s="653"/>
      <c r="K10" s="654"/>
      <c r="M10" s="516"/>
      <c r="N10" s="514"/>
    </row>
    <row r="11" spans="1:17" s="496" customFormat="1" ht="144">
      <c r="A11" s="546">
        <f>A10+1</f>
        <v>5</v>
      </c>
      <c r="B11" s="750" t="s">
        <v>831</v>
      </c>
      <c r="C11" s="827"/>
      <c r="D11" s="827"/>
      <c r="E11" s="843" t="s">
        <v>0</v>
      </c>
      <c r="F11" s="853">
        <v>2</v>
      </c>
      <c r="G11" s="898"/>
      <c r="H11" s="893">
        <f t="shared" si="0"/>
        <v>0</v>
      </c>
      <c r="I11" s="652"/>
      <c r="J11" s="653"/>
      <c r="K11" s="654"/>
      <c r="M11" s="516"/>
      <c r="N11" s="514"/>
    </row>
    <row r="12" spans="1:17" s="496" customFormat="1" ht="156">
      <c r="A12" s="546">
        <f>A11+1</f>
        <v>6</v>
      </c>
      <c r="B12" s="750" t="s">
        <v>832</v>
      </c>
      <c r="C12" s="827"/>
      <c r="D12" s="827"/>
      <c r="E12" s="843" t="s">
        <v>0</v>
      </c>
      <c r="F12" s="853">
        <v>4</v>
      </c>
      <c r="G12" s="898"/>
      <c r="H12" s="893">
        <f t="shared" si="0"/>
        <v>0</v>
      </c>
      <c r="I12" s="652"/>
      <c r="J12" s="653"/>
      <c r="K12" s="654"/>
      <c r="M12" s="516"/>
      <c r="N12" s="514"/>
    </row>
    <row r="13" spans="1:17" s="496" customFormat="1" ht="108">
      <c r="A13" s="546">
        <f>A12+1</f>
        <v>7</v>
      </c>
      <c r="B13" s="750" t="s">
        <v>833</v>
      </c>
      <c r="C13" s="827"/>
      <c r="D13" s="827"/>
      <c r="E13" s="843" t="s">
        <v>0</v>
      </c>
      <c r="F13" s="853">
        <v>3</v>
      </c>
      <c r="G13" s="898"/>
      <c r="H13" s="893">
        <f t="shared" si="0"/>
        <v>0</v>
      </c>
      <c r="I13" s="652"/>
      <c r="J13" s="653"/>
      <c r="K13" s="654"/>
      <c r="M13" s="516"/>
      <c r="N13" s="514"/>
    </row>
    <row r="14" spans="1:17" ht="20.25" customHeight="1">
      <c r="A14" s="658"/>
      <c r="B14" s="658"/>
      <c r="C14" s="658"/>
      <c r="D14" s="658"/>
      <c r="E14" s="658"/>
      <c r="F14" s="660" t="s">
        <v>834</v>
      </c>
      <c r="G14" s="1064">
        <f>SUM(H6:H13)</f>
        <v>0</v>
      </c>
      <c r="H14" s="1065"/>
    </row>
    <row r="15" spans="1:17" s="532" customFormat="1" ht="20.25" customHeight="1">
      <c r="A15" s="524">
        <v>4</v>
      </c>
      <c r="B15" s="505" t="s">
        <v>824</v>
      </c>
      <c r="C15" s="515"/>
      <c r="D15" s="506"/>
      <c r="E15" s="506"/>
      <c r="F15" s="529"/>
      <c r="G15" s="530"/>
      <c r="H15" s="531"/>
      <c r="I15" s="648"/>
      <c r="J15" s="630"/>
      <c r="K15" s="503"/>
      <c r="L15" s="503"/>
      <c r="M15" s="503"/>
      <c r="N15" s="503"/>
      <c r="O15" s="503"/>
      <c r="P15" s="503"/>
      <c r="Q15" s="503"/>
    </row>
    <row r="16" spans="1:17" s="532" customFormat="1" ht="20.25" customHeight="1">
      <c r="A16" s="504" t="s">
        <v>835</v>
      </c>
      <c r="B16" s="505" t="s">
        <v>836</v>
      </c>
      <c r="C16" s="515"/>
      <c r="D16" s="506"/>
      <c r="E16" s="506"/>
      <c r="F16" s="529"/>
      <c r="G16" s="530"/>
      <c r="H16" s="531"/>
      <c r="I16" s="648"/>
      <c r="J16" s="630"/>
      <c r="K16" s="503"/>
      <c r="L16" s="503"/>
      <c r="M16" s="503"/>
      <c r="N16" s="503"/>
      <c r="O16" s="503"/>
      <c r="P16" s="503"/>
      <c r="Q16" s="503"/>
    </row>
    <row r="17" spans="1:17" s="503" customFormat="1" ht="306">
      <c r="A17" s="510">
        <v>1</v>
      </c>
      <c r="B17" s="821" t="s">
        <v>837</v>
      </c>
      <c r="C17" s="827"/>
      <c r="D17" s="827"/>
      <c r="E17" s="843" t="s">
        <v>0</v>
      </c>
      <c r="F17" s="853">
        <v>1</v>
      </c>
      <c r="G17" s="842"/>
      <c r="H17" s="899">
        <f>F17*G17</f>
        <v>0</v>
      </c>
      <c r="I17" s="645"/>
      <c r="J17" s="527"/>
      <c r="K17" s="527"/>
      <c r="L17" s="527"/>
      <c r="M17" s="527"/>
      <c r="N17" s="527"/>
      <c r="O17" s="527"/>
      <c r="P17" s="527"/>
      <c r="Q17" s="527"/>
    </row>
    <row r="18" spans="1:17" s="503" customFormat="1" ht="361">
      <c r="A18" s="546">
        <f>A17+1</f>
        <v>2</v>
      </c>
      <c r="B18" s="801" t="s">
        <v>838</v>
      </c>
      <c r="C18" s="818"/>
      <c r="D18" s="818"/>
      <c r="E18" s="858"/>
      <c r="F18" s="858"/>
      <c r="G18" s="858"/>
      <c r="H18" s="857">
        <f t="shared" ref="H18:H23" si="1">F18*G18</f>
        <v>0</v>
      </c>
      <c r="I18" s="645"/>
      <c r="J18" s="527"/>
      <c r="K18" s="527"/>
      <c r="L18" s="527"/>
      <c r="M18" s="527"/>
      <c r="N18" s="527"/>
      <c r="O18" s="527"/>
      <c r="P18" s="527"/>
      <c r="Q18" s="527"/>
    </row>
    <row r="19" spans="1:17" s="527" customFormat="1" ht="108">
      <c r="A19" s="520"/>
      <c r="B19" s="821" t="s">
        <v>839</v>
      </c>
      <c r="C19" s="754"/>
      <c r="D19" s="754"/>
      <c r="E19" s="799" t="s">
        <v>0</v>
      </c>
      <c r="F19" s="841">
        <v>1</v>
      </c>
      <c r="G19" s="842"/>
      <c r="H19" s="899">
        <f t="shared" si="1"/>
        <v>0</v>
      </c>
      <c r="I19" s="645"/>
      <c r="J19" s="496"/>
      <c r="K19" s="496"/>
      <c r="L19" s="496"/>
      <c r="M19" s="496"/>
      <c r="N19" s="496"/>
      <c r="O19" s="496"/>
      <c r="P19" s="496"/>
      <c r="Q19" s="496"/>
    </row>
    <row r="20" spans="1:17" s="527" customFormat="1" ht="328">
      <c r="A20" s="510">
        <v>3</v>
      </c>
      <c r="B20" s="821" t="s">
        <v>840</v>
      </c>
      <c r="C20" s="754"/>
      <c r="D20" s="754"/>
      <c r="E20" s="843" t="s">
        <v>0</v>
      </c>
      <c r="F20" s="853">
        <v>2</v>
      </c>
      <c r="G20" s="842"/>
      <c r="H20" s="899">
        <f>F20*G20</f>
        <v>0</v>
      </c>
      <c r="I20" s="645"/>
      <c r="J20" s="496"/>
      <c r="K20" s="496"/>
      <c r="L20" s="496"/>
      <c r="M20" s="496"/>
      <c r="N20" s="496"/>
      <c r="O20" s="496"/>
      <c r="P20" s="496"/>
      <c r="Q20" s="496"/>
    </row>
    <row r="21" spans="1:17" s="527" customFormat="1" ht="72">
      <c r="A21" s="510">
        <f>A20+1</f>
        <v>4</v>
      </c>
      <c r="B21" s="821" t="s">
        <v>841</v>
      </c>
      <c r="C21" s="754"/>
      <c r="D21" s="754"/>
      <c r="E21" s="843" t="s">
        <v>0</v>
      </c>
      <c r="F21" s="853">
        <v>1</v>
      </c>
      <c r="G21" s="842"/>
      <c r="H21" s="899">
        <f t="shared" si="1"/>
        <v>0</v>
      </c>
      <c r="I21" s="645"/>
      <c r="J21" s="496"/>
      <c r="K21" s="496"/>
      <c r="L21" s="496"/>
      <c r="M21" s="496"/>
      <c r="N21" s="496"/>
      <c r="O21" s="496"/>
      <c r="P21" s="496"/>
      <c r="Q21" s="496"/>
    </row>
    <row r="22" spans="1:17" s="496" customFormat="1" ht="120">
      <c r="A22" s="510">
        <f>A21+1</f>
        <v>5</v>
      </c>
      <c r="B22" s="821" t="s">
        <v>842</v>
      </c>
      <c r="C22" s="754"/>
      <c r="D22" s="754"/>
      <c r="E22" s="843" t="s">
        <v>0</v>
      </c>
      <c r="F22" s="853">
        <v>1</v>
      </c>
      <c r="G22" s="842"/>
      <c r="H22" s="899">
        <f t="shared" si="1"/>
        <v>0</v>
      </c>
      <c r="I22" s="645"/>
    </row>
    <row r="23" spans="1:17" s="496" customFormat="1" ht="251">
      <c r="A23" s="510">
        <f>A22+1</f>
        <v>6</v>
      </c>
      <c r="B23" s="798" t="s">
        <v>843</v>
      </c>
      <c r="C23" s="754"/>
      <c r="D23" s="754"/>
      <c r="E23" s="843" t="s">
        <v>0</v>
      </c>
      <c r="F23" s="853">
        <v>1</v>
      </c>
      <c r="G23" s="842"/>
      <c r="H23" s="899">
        <f t="shared" si="1"/>
        <v>0</v>
      </c>
      <c r="I23" s="645"/>
    </row>
    <row r="24" spans="1:17" s="496" customFormat="1" ht="350">
      <c r="A24" s="510">
        <f>A23+1</f>
        <v>7</v>
      </c>
      <c r="B24" s="798" t="s">
        <v>844</v>
      </c>
      <c r="C24" s="754"/>
      <c r="D24" s="754"/>
      <c r="E24" s="843"/>
      <c r="F24" s="853"/>
      <c r="G24" s="842"/>
      <c r="H24" s="857"/>
      <c r="I24" s="645"/>
    </row>
    <row r="25" spans="1:17" s="496" customFormat="1" ht="144">
      <c r="A25" s="510"/>
      <c r="B25" s="798" t="s">
        <v>845</v>
      </c>
      <c r="C25" s="754"/>
      <c r="D25" s="754"/>
      <c r="E25" s="843" t="s">
        <v>0</v>
      </c>
      <c r="F25" s="853">
        <v>1</v>
      </c>
      <c r="G25" s="842"/>
      <c r="H25" s="899">
        <f>F25*G25</f>
        <v>0</v>
      </c>
      <c r="I25" s="645"/>
    </row>
    <row r="26" spans="1:17" s="496" customFormat="1" ht="394">
      <c r="A26" s="510">
        <f>A24+1</f>
        <v>8</v>
      </c>
      <c r="B26" s="798" t="s">
        <v>846</v>
      </c>
      <c r="C26" s="754"/>
      <c r="D26" s="754"/>
      <c r="E26" s="843"/>
      <c r="F26" s="853"/>
      <c r="G26" s="842"/>
      <c r="H26" s="857"/>
      <c r="I26" s="645"/>
    </row>
    <row r="27" spans="1:17" s="496" customFormat="1" ht="350">
      <c r="A27" s="510"/>
      <c r="B27" s="798" t="s">
        <v>847</v>
      </c>
      <c r="C27" s="754"/>
      <c r="D27" s="754"/>
      <c r="E27" s="843" t="s">
        <v>0</v>
      </c>
      <c r="F27" s="853">
        <v>1</v>
      </c>
      <c r="G27" s="842"/>
      <c r="H27" s="899">
        <f>F27*G27</f>
        <v>0</v>
      </c>
      <c r="I27" s="645"/>
    </row>
    <row r="28" spans="1:17" s="496" customFormat="1" ht="48">
      <c r="A28" s="510">
        <f>A26+1</f>
        <v>9</v>
      </c>
      <c r="B28" s="798" t="s">
        <v>848</v>
      </c>
      <c r="C28" s="754"/>
      <c r="D28" s="754"/>
      <c r="E28" s="843" t="s">
        <v>0</v>
      </c>
      <c r="F28" s="853">
        <v>1</v>
      </c>
      <c r="G28" s="842"/>
      <c r="H28" s="899">
        <f>F28*G28</f>
        <v>0</v>
      </c>
      <c r="I28" s="645"/>
    </row>
    <row r="29" spans="1:17" s="496" customFormat="1" ht="48">
      <c r="A29" s="510">
        <f>A28+1</f>
        <v>10</v>
      </c>
      <c r="B29" s="798" t="s">
        <v>849</v>
      </c>
      <c r="C29" s="754"/>
      <c r="D29" s="754"/>
      <c r="E29" s="843" t="s">
        <v>0</v>
      </c>
      <c r="F29" s="853">
        <v>1</v>
      </c>
      <c r="G29" s="842"/>
      <c r="H29" s="899">
        <f>F29*G29</f>
        <v>0</v>
      </c>
      <c r="I29" s="645"/>
    </row>
    <row r="30" spans="1:17" s="656" customFormat="1">
      <c r="A30" s="658"/>
      <c r="B30" s="658"/>
      <c r="C30" s="658"/>
      <c r="D30" s="658"/>
      <c r="E30" s="658"/>
      <c r="F30" s="660" t="s">
        <v>850</v>
      </c>
      <c r="G30" s="1064">
        <f>SUM(H17:H29)</f>
        <v>0</v>
      </c>
      <c r="H30" s="1065"/>
      <c r="I30" s="648"/>
      <c r="J30" s="641"/>
      <c r="K30" s="523"/>
      <c r="L30" s="523"/>
      <c r="M30" s="523"/>
      <c r="N30" s="523"/>
      <c r="O30" s="523"/>
      <c r="P30" s="523"/>
      <c r="Q30" s="523"/>
    </row>
    <row r="31" spans="1:17" ht="20.25" customHeight="1">
      <c r="A31" s="524">
        <v>22</v>
      </c>
      <c r="B31" s="505" t="s">
        <v>851</v>
      </c>
      <c r="C31" s="515"/>
      <c r="D31" s="506"/>
      <c r="E31" s="506"/>
      <c r="F31" s="529"/>
      <c r="G31" s="530"/>
      <c r="H31" s="531"/>
    </row>
    <row r="32" spans="1:17" ht="20.25" customHeight="1">
      <c r="A32" s="504" t="s">
        <v>852</v>
      </c>
      <c r="B32" s="505" t="s">
        <v>588</v>
      </c>
      <c r="C32" s="515"/>
      <c r="D32" s="506"/>
      <c r="E32" s="506"/>
      <c r="F32" s="529"/>
      <c r="G32" s="530"/>
      <c r="H32" s="531"/>
    </row>
    <row r="33" spans="1:17" ht="36">
      <c r="A33" s="510">
        <v>1</v>
      </c>
      <c r="B33" s="514" t="s">
        <v>853</v>
      </c>
      <c r="C33" s="519" t="s">
        <v>71</v>
      </c>
      <c r="D33" s="519" t="s">
        <v>71</v>
      </c>
      <c r="E33" s="636" t="s">
        <v>364</v>
      </c>
      <c r="F33" s="639">
        <v>2</v>
      </c>
      <c r="G33" s="635"/>
      <c r="H33" s="900">
        <f t="shared" ref="H33:H47" si="2">F33*G33</f>
        <v>0</v>
      </c>
    </row>
    <row r="34" spans="1:17" ht="48">
      <c r="A34" s="510">
        <f>A33+1</f>
        <v>2</v>
      </c>
      <c r="B34" s="514" t="s">
        <v>854</v>
      </c>
      <c r="C34" s="519" t="s">
        <v>71</v>
      </c>
      <c r="D34" s="519" t="s">
        <v>71</v>
      </c>
      <c r="E34" s="636" t="s">
        <v>364</v>
      </c>
      <c r="F34" s="639">
        <v>1</v>
      </c>
      <c r="G34" s="635"/>
      <c r="H34" s="900">
        <f t="shared" si="2"/>
        <v>0</v>
      </c>
    </row>
    <row r="35" spans="1:17" ht="36">
      <c r="A35" s="510">
        <f t="shared" ref="A35:A47" si="3">A34+1</f>
        <v>3</v>
      </c>
      <c r="B35" s="514" t="s">
        <v>855</v>
      </c>
      <c r="C35" s="519" t="s">
        <v>71</v>
      </c>
      <c r="D35" s="519" t="s">
        <v>71</v>
      </c>
      <c r="E35" s="636" t="s">
        <v>364</v>
      </c>
      <c r="F35" s="639">
        <v>1</v>
      </c>
      <c r="G35" s="635"/>
      <c r="H35" s="900">
        <f t="shared" si="2"/>
        <v>0</v>
      </c>
    </row>
    <row r="36" spans="1:17" s="648" customFormat="1" ht="48">
      <c r="A36" s="510">
        <f t="shared" si="3"/>
        <v>4</v>
      </c>
      <c r="B36" s="514" t="s">
        <v>856</v>
      </c>
      <c r="C36" s="519" t="s">
        <v>71</v>
      </c>
      <c r="D36" s="519" t="s">
        <v>71</v>
      </c>
      <c r="E36" s="636" t="s">
        <v>364</v>
      </c>
      <c r="F36" s="639">
        <v>3</v>
      </c>
      <c r="G36" s="635"/>
      <c r="H36" s="900">
        <f t="shared" si="2"/>
        <v>0</v>
      </c>
      <c r="J36" s="641"/>
      <c r="K36" s="523"/>
      <c r="L36" s="523"/>
      <c r="M36" s="523"/>
      <c r="N36" s="523"/>
      <c r="O36" s="523"/>
      <c r="P36" s="523"/>
      <c r="Q36" s="523"/>
    </row>
    <row r="37" spans="1:17" s="648" customFormat="1" ht="48">
      <c r="A37" s="510">
        <f t="shared" si="3"/>
        <v>5</v>
      </c>
      <c r="B37" s="514" t="s">
        <v>857</v>
      </c>
      <c r="C37" s="519" t="s">
        <v>71</v>
      </c>
      <c r="D37" s="519" t="s">
        <v>71</v>
      </c>
      <c r="E37" s="636" t="s">
        <v>364</v>
      </c>
      <c r="F37" s="637">
        <v>1</v>
      </c>
      <c r="G37" s="635"/>
      <c r="H37" s="900">
        <f t="shared" si="2"/>
        <v>0</v>
      </c>
      <c r="J37" s="641"/>
      <c r="K37" s="523"/>
      <c r="L37" s="523"/>
      <c r="M37" s="523"/>
      <c r="N37" s="523"/>
      <c r="O37" s="523"/>
      <c r="P37" s="523"/>
      <c r="Q37" s="523"/>
    </row>
    <row r="38" spans="1:17" s="648" customFormat="1" ht="36">
      <c r="A38" s="510">
        <f t="shared" si="3"/>
        <v>6</v>
      </c>
      <c r="B38" s="514" t="s">
        <v>858</v>
      </c>
      <c r="C38" s="519" t="s">
        <v>71</v>
      </c>
      <c r="D38" s="519" t="s">
        <v>71</v>
      </c>
      <c r="E38" s="636" t="s">
        <v>364</v>
      </c>
      <c r="F38" s="639">
        <v>1</v>
      </c>
      <c r="G38" s="635"/>
      <c r="H38" s="900">
        <f t="shared" si="2"/>
        <v>0</v>
      </c>
      <c r="J38" s="641"/>
      <c r="K38" s="523"/>
      <c r="L38" s="523"/>
      <c r="M38" s="523"/>
      <c r="N38" s="523"/>
      <c r="O38" s="523"/>
      <c r="P38" s="523"/>
      <c r="Q38" s="523"/>
    </row>
    <row r="39" spans="1:17" s="648" customFormat="1" ht="36">
      <c r="A39" s="510">
        <f t="shared" si="3"/>
        <v>7</v>
      </c>
      <c r="B39" s="514" t="s">
        <v>859</v>
      </c>
      <c r="C39" s="519" t="s">
        <v>71</v>
      </c>
      <c r="D39" s="519" t="s">
        <v>71</v>
      </c>
      <c r="E39" s="636" t="s">
        <v>364</v>
      </c>
      <c r="F39" s="639">
        <v>2</v>
      </c>
      <c r="G39" s="635"/>
      <c r="H39" s="900">
        <f t="shared" si="2"/>
        <v>0</v>
      </c>
      <c r="J39" s="641"/>
      <c r="K39" s="523"/>
      <c r="L39" s="523"/>
      <c r="M39" s="523"/>
      <c r="N39" s="523"/>
      <c r="O39" s="523"/>
      <c r="P39" s="523"/>
      <c r="Q39" s="523"/>
    </row>
    <row r="40" spans="1:17" s="648" customFormat="1" ht="36">
      <c r="A40" s="510">
        <f t="shared" si="3"/>
        <v>8</v>
      </c>
      <c r="B40" s="514" t="s">
        <v>860</v>
      </c>
      <c r="C40" s="519" t="s">
        <v>71</v>
      </c>
      <c r="D40" s="519" t="s">
        <v>71</v>
      </c>
      <c r="E40" s="636" t="s">
        <v>364</v>
      </c>
      <c r="F40" s="639">
        <v>1</v>
      </c>
      <c r="G40" s="635"/>
      <c r="H40" s="900">
        <f>F40*G40</f>
        <v>0</v>
      </c>
      <c r="J40" s="641"/>
      <c r="K40" s="523"/>
      <c r="L40" s="523"/>
      <c r="M40" s="523"/>
      <c r="N40" s="523"/>
      <c r="O40" s="523"/>
      <c r="P40" s="523"/>
      <c r="Q40" s="523"/>
    </row>
    <row r="41" spans="1:17" s="648" customFormat="1" ht="36">
      <c r="A41" s="510">
        <f t="shared" si="3"/>
        <v>9</v>
      </c>
      <c r="B41" s="514" t="s">
        <v>861</v>
      </c>
      <c r="C41" s="519" t="s">
        <v>71</v>
      </c>
      <c r="D41" s="519" t="s">
        <v>71</v>
      </c>
      <c r="E41" s="636" t="s">
        <v>364</v>
      </c>
      <c r="F41" s="639">
        <v>1</v>
      </c>
      <c r="G41" s="635"/>
      <c r="H41" s="900">
        <f>F41*G41</f>
        <v>0</v>
      </c>
      <c r="J41" s="641"/>
      <c r="K41" s="523"/>
      <c r="L41" s="523"/>
      <c r="M41" s="523"/>
      <c r="N41" s="523"/>
      <c r="O41" s="523"/>
      <c r="P41" s="523"/>
      <c r="Q41" s="523"/>
    </row>
    <row r="42" spans="1:17" s="648" customFormat="1" ht="48">
      <c r="A42" s="510">
        <f t="shared" si="3"/>
        <v>10</v>
      </c>
      <c r="B42" s="514" t="s">
        <v>862</v>
      </c>
      <c r="C42" s="519" t="s">
        <v>71</v>
      </c>
      <c r="D42" s="519" t="s">
        <v>71</v>
      </c>
      <c r="E42" s="636" t="s">
        <v>364</v>
      </c>
      <c r="F42" s="639">
        <v>1</v>
      </c>
      <c r="G42" s="635"/>
      <c r="H42" s="900">
        <f>F42*G42</f>
        <v>0</v>
      </c>
      <c r="J42" s="641"/>
      <c r="K42" s="523"/>
      <c r="L42" s="523"/>
      <c r="M42" s="523"/>
      <c r="N42" s="523"/>
      <c r="O42" s="523"/>
      <c r="P42" s="523"/>
      <c r="Q42" s="523"/>
    </row>
    <row r="43" spans="1:17" s="648" customFormat="1" ht="24">
      <c r="A43" s="510">
        <f t="shared" si="3"/>
        <v>11</v>
      </c>
      <c r="B43" s="514" t="s">
        <v>863</v>
      </c>
      <c r="C43" s="519" t="s">
        <v>71</v>
      </c>
      <c r="D43" s="519" t="s">
        <v>71</v>
      </c>
      <c r="E43" s="636" t="s">
        <v>364</v>
      </c>
      <c r="F43" s="639">
        <v>1</v>
      </c>
      <c r="G43" s="635"/>
      <c r="H43" s="900">
        <f>F43*G43</f>
        <v>0</v>
      </c>
      <c r="J43" s="641"/>
      <c r="K43" s="523"/>
      <c r="L43" s="523"/>
      <c r="M43" s="523"/>
      <c r="N43" s="523"/>
      <c r="O43" s="523"/>
      <c r="P43" s="523"/>
      <c r="Q43" s="523"/>
    </row>
    <row r="44" spans="1:17" s="648" customFormat="1" ht="24">
      <c r="A44" s="510">
        <f t="shared" si="3"/>
        <v>12</v>
      </c>
      <c r="B44" s="514" t="s">
        <v>864</v>
      </c>
      <c r="C44" s="519" t="s">
        <v>71</v>
      </c>
      <c r="D44" s="519" t="s">
        <v>71</v>
      </c>
      <c r="E44" s="636" t="s">
        <v>364</v>
      </c>
      <c r="F44" s="639">
        <v>1</v>
      </c>
      <c r="G44" s="635"/>
      <c r="H44" s="900">
        <f t="shared" si="2"/>
        <v>0</v>
      </c>
      <c r="J44" s="641"/>
      <c r="K44" s="523"/>
      <c r="L44" s="523"/>
      <c r="M44" s="523"/>
      <c r="N44" s="523"/>
      <c r="O44" s="523"/>
      <c r="P44" s="523"/>
      <c r="Q44" s="523"/>
    </row>
    <row r="45" spans="1:17" s="648" customFormat="1" ht="36">
      <c r="A45" s="510">
        <f t="shared" si="3"/>
        <v>13</v>
      </c>
      <c r="B45" s="514" t="s">
        <v>865</v>
      </c>
      <c r="C45" s="519" t="s">
        <v>71</v>
      </c>
      <c r="D45" s="519" t="s">
        <v>71</v>
      </c>
      <c r="E45" s="636" t="s">
        <v>364</v>
      </c>
      <c r="F45" s="639">
        <v>1</v>
      </c>
      <c r="G45" s="635"/>
      <c r="H45" s="900">
        <f>F45*G45</f>
        <v>0</v>
      </c>
      <c r="J45" s="641"/>
      <c r="K45" s="523"/>
      <c r="L45" s="523"/>
      <c r="M45" s="523"/>
      <c r="N45" s="523"/>
      <c r="O45" s="523"/>
      <c r="P45" s="523"/>
      <c r="Q45" s="523"/>
    </row>
    <row r="46" spans="1:17" s="648" customFormat="1" ht="48">
      <c r="A46" s="510">
        <f t="shared" si="3"/>
        <v>14</v>
      </c>
      <c r="B46" s="514" t="s">
        <v>866</v>
      </c>
      <c r="C46" s="519" t="s">
        <v>71</v>
      </c>
      <c r="D46" s="519" t="s">
        <v>71</v>
      </c>
      <c r="E46" s="636" t="s">
        <v>364</v>
      </c>
      <c r="F46" s="637">
        <v>1</v>
      </c>
      <c r="G46" s="635"/>
      <c r="H46" s="900">
        <f t="shared" si="2"/>
        <v>0</v>
      </c>
      <c r="J46" s="641"/>
      <c r="K46" s="523"/>
      <c r="L46" s="523"/>
      <c r="M46" s="523"/>
      <c r="N46" s="523"/>
      <c r="O46" s="523"/>
      <c r="P46" s="523"/>
      <c r="Q46" s="523"/>
    </row>
    <row r="47" spans="1:17" s="648" customFormat="1" ht="93.75" customHeight="1">
      <c r="A47" s="510">
        <f t="shared" si="3"/>
        <v>15</v>
      </c>
      <c r="B47" s="514" t="s">
        <v>867</v>
      </c>
      <c r="C47" s="519" t="s">
        <v>71</v>
      </c>
      <c r="D47" s="519" t="s">
        <v>71</v>
      </c>
      <c r="E47" s="636" t="s">
        <v>563</v>
      </c>
      <c r="F47" s="637">
        <v>1</v>
      </c>
      <c r="G47" s="635"/>
      <c r="H47" s="900">
        <f t="shared" si="2"/>
        <v>0</v>
      </c>
      <c r="J47" s="641"/>
      <c r="K47" s="523"/>
      <c r="L47" s="523"/>
      <c r="M47" s="523"/>
      <c r="N47" s="523"/>
      <c r="O47" s="523"/>
      <c r="P47" s="523"/>
      <c r="Q47" s="523"/>
    </row>
    <row r="48" spans="1:17">
      <c r="A48" s="521"/>
      <c r="B48" s="521"/>
      <c r="C48" s="521"/>
      <c r="D48" s="521"/>
      <c r="E48" s="521"/>
      <c r="F48" s="522" t="s">
        <v>598</v>
      </c>
      <c r="G48" s="1017">
        <f>SUM(H33:H47)</f>
        <v>0</v>
      </c>
      <c r="H48" s="1018"/>
    </row>
    <row r="49" spans="1:17">
      <c r="C49" s="658"/>
    </row>
    <row r="50" spans="1:17">
      <c r="C50" s="622"/>
    </row>
    <row r="51" spans="1:17">
      <c r="C51" s="506"/>
    </row>
    <row r="52" spans="1:17">
      <c r="C52" s="506"/>
    </row>
    <row r="53" spans="1:17" s="541" customFormat="1">
      <c r="A53" s="539"/>
      <c r="B53" s="540"/>
      <c r="C53" s="515"/>
      <c r="F53" s="542"/>
      <c r="G53" s="543"/>
      <c r="H53" s="543"/>
      <c r="I53" s="648"/>
      <c r="J53" s="641"/>
      <c r="K53" s="523"/>
      <c r="L53" s="523"/>
      <c r="M53" s="523"/>
      <c r="N53" s="523"/>
      <c r="O53" s="523"/>
      <c r="P53" s="523"/>
      <c r="Q53" s="523"/>
    </row>
    <row r="54" spans="1:17" s="541" customFormat="1">
      <c r="A54" s="539"/>
      <c r="B54" s="540"/>
      <c r="C54" s="515"/>
      <c r="F54" s="542"/>
      <c r="G54" s="543"/>
      <c r="H54" s="543"/>
      <c r="I54" s="648"/>
      <c r="J54" s="641"/>
      <c r="K54" s="523"/>
      <c r="L54" s="523"/>
      <c r="M54" s="523"/>
      <c r="N54" s="523"/>
      <c r="O54" s="523"/>
      <c r="P54" s="523"/>
      <c r="Q54" s="523"/>
    </row>
    <row r="55" spans="1:17" s="541" customFormat="1">
      <c r="A55" s="539"/>
      <c r="B55" s="540"/>
      <c r="C55" s="515"/>
      <c r="F55" s="542"/>
      <c r="G55" s="543"/>
      <c r="H55" s="543"/>
      <c r="I55" s="648"/>
      <c r="J55" s="641"/>
      <c r="K55" s="523"/>
      <c r="L55" s="523"/>
      <c r="M55" s="523"/>
      <c r="N55" s="523"/>
      <c r="O55" s="523"/>
      <c r="P55" s="523"/>
      <c r="Q55" s="523"/>
    </row>
    <row r="56" spans="1:17" s="541" customFormat="1">
      <c r="A56" s="539"/>
      <c r="B56" s="540"/>
      <c r="C56" s="515"/>
      <c r="F56" s="542"/>
      <c r="G56" s="543"/>
      <c r="H56" s="543"/>
      <c r="I56" s="648"/>
      <c r="J56" s="641"/>
      <c r="K56" s="523"/>
      <c r="L56" s="523"/>
      <c r="M56" s="523"/>
      <c r="N56" s="523"/>
      <c r="O56" s="523"/>
      <c r="P56" s="523"/>
      <c r="Q56" s="523"/>
    </row>
    <row r="57" spans="1:17" s="541" customFormat="1">
      <c r="A57" s="539"/>
      <c r="B57" s="540"/>
      <c r="C57" s="515"/>
      <c r="F57" s="542"/>
      <c r="G57" s="543"/>
      <c r="H57" s="543"/>
      <c r="I57" s="648"/>
      <c r="J57" s="641"/>
      <c r="K57" s="523"/>
      <c r="L57" s="523"/>
      <c r="M57" s="523"/>
      <c r="N57" s="523"/>
      <c r="O57" s="523"/>
      <c r="P57" s="523"/>
      <c r="Q57" s="523"/>
    </row>
    <row r="58" spans="1:17" s="541" customFormat="1">
      <c r="A58" s="539"/>
      <c r="B58" s="540"/>
      <c r="C58" s="515"/>
      <c r="F58" s="542"/>
      <c r="G58" s="543"/>
      <c r="H58" s="543"/>
      <c r="I58" s="648"/>
      <c r="J58" s="641"/>
      <c r="K58" s="523"/>
      <c r="L58" s="523"/>
      <c r="M58" s="523"/>
      <c r="N58" s="523"/>
      <c r="O58" s="523"/>
      <c r="P58" s="523"/>
      <c r="Q58" s="523"/>
    </row>
    <row r="59" spans="1:17" s="541" customFormat="1">
      <c r="A59" s="539"/>
      <c r="B59" s="540"/>
      <c r="C59" s="515"/>
      <c r="F59" s="542"/>
      <c r="G59" s="543"/>
      <c r="H59" s="543"/>
      <c r="I59" s="648"/>
      <c r="J59" s="641"/>
      <c r="K59" s="523"/>
      <c r="L59" s="523"/>
      <c r="M59" s="523"/>
      <c r="N59" s="523"/>
      <c r="O59" s="523"/>
      <c r="P59" s="523"/>
      <c r="Q59" s="523"/>
    </row>
    <row r="60" spans="1:17" s="541" customFormat="1">
      <c r="A60" s="539"/>
      <c r="B60" s="540"/>
      <c r="C60" s="515"/>
      <c r="F60" s="542"/>
      <c r="G60" s="543"/>
      <c r="H60" s="543"/>
      <c r="I60" s="648"/>
      <c r="J60" s="641"/>
      <c r="K60" s="523"/>
      <c r="L60" s="523"/>
      <c r="M60" s="523"/>
      <c r="N60" s="523"/>
      <c r="O60" s="523"/>
      <c r="P60" s="523"/>
      <c r="Q60" s="523"/>
    </row>
    <row r="61" spans="1:17" s="541" customFormat="1">
      <c r="A61" s="539"/>
      <c r="B61" s="540"/>
      <c r="C61" s="515"/>
      <c r="F61" s="542"/>
      <c r="G61" s="543"/>
      <c r="H61" s="543"/>
      <c r="I61" s="648"/>
      <c r="J61" s="641"/>
      <c r="K61" s="523"/>
      <c r="L61" s="523"/>
      <c r="M61" s="523"/>
      <c r="N61" s="523"/>
      <c r="O61" s="523"/>
      <c r="P61" s="523"/>
      <c r="Q61" s="523"/>
    </row>
    <row r="62" spans="1:17" s="541" customFormat="1">
      <c r="A62" s="539"/>
      <c r="B62" s="540"/>
      <c r="C62" s="515"/>
      <c r="F62" s="542"/>
      <c r="G62" s="543"/>
      <c r="H62" s="543"/>
      <c r="I62" s="648"/>
      <c r="J62" s="641"/>
      <c r="K62" s="523"/>
      <c r="L62" s="523"/>
      <c r="M62" s="523"/>
      <c r="N62" s="523"/>
      <c r="O62" s="523"/>
      <c r="P62" s="523"/>
      <c r="Q62" s="523"/>
    </row>
    <row r="63" spans="1:17" s="541" customFormat="1">
      <c r="A63" s="539"/>
      <c r="B63" s="540"/>
      <c r="C63" s="515"/>
      <c r="F63" s="542"/>
      <c r="G63" s="543"/>
      <c r="H63" s="543"/>
      <c r="I63" s="648"/>
      <c r="J63" s="641"/>
      <c r="K63" s="523"/>
      <c r="L63" s="523"/>
      <c r="M63" s="523"/>
      <c r="N63" s="523"/>
      <c r="O63" s="523"/>
      <c r="P63" s="523"/>
      <c r="Q63" s="523"/>
    </row>
    <row r="64" spans="1:17" s="541" customFormat="1">
      <c r="A64" s="539"/>
      <c r="B64" s="540"/>
      <c r="C64" s="515"/>
      <c r="F64" s="542"/>
      <c r="G64" s="543"/>
      <c r="H64" s="543"/>
      <c r="I64" s="648"/>
      <c r="J64" s="641"/>
      <c r="K64" s="523"/>
      <c r="L64" s="523"/>
      <c r="M64" s="523"/>
      <c r="N64" s="523"/>
      <c r="O64" s="523"/>
      <c r="P64" s="523"/>
      <c r="Q64" s="523"/>
    </row>
    <row r="65" spans="1:17" s="541" customFormat="1">
      <c r="A65" s="539"/>
      <c r="B65" s="540"/>
      <c r="C65" s="515"/>
      <c r="F65" s="542"/>
      <c r="G65" s="543"/>
      <c r="H65" s="543"/>
      <c r="I65" s="648"/>
      <c r="J65" s="641"/>
      <c r="K65" s="523"/>
      <c r="L65" s="523"/>
      <c r="M65" s="523"/>
      <c r="N65" s="523"/>
      <c r="O65" s="523"/>
      <c r="P65" s="523"/>
      <c r="Q65" s="523"/>
    </row>
    <row r="66" spans="1:17" s="541" customFormat="1">
      <c r="A66" s="539"/>
      <c r="B66" s="540"/>
      <c r="C66" s="515"/>
      <c r="F66" s="542"/>
      <c r="G66" s="543"/>
      <c r="H66" s="543"/>
      <c r="I66" s="648"/>
      <c r="J66" s="641"/>
      <c r="K66" s="523"/>
      <c r="L66" s="523"/>
      <c r="M66" s="523"/>
      <c r="N66" s="523"/>
      <c r="O66" s="523"/>
      <c r="P66" s="523"/>
      <c r="Q66" s="523"/>
    </row>
    <row r="67" spans="1:17" s="541" customFormat="1">
      <c r="A67" s="539"/>
      <c r="B67" s="540"/>
      <c r="C67" s="515"/>
      <c r="F67" s="542"/>
      <c r="G67" s="543"/>
      <c r="H67" s="543"/>
      <c r="I67" s="648"/>
      <c r="J67" s="641"/>
      <c r="K67" s="523"/>
      <c r="L67" s="523"/>
      <c r="M67" s="523"/>
      <c r="N67" s="523"/>
      <c r="O67" s="523"/>
      <c r="P67" s="523"/>
      <c r="Q67" s="523"/>
    </row>
    <row r="68" spans="1:17" s="541" customFormat="1">
      <c r="A68" s="539"/>
      <c r="B68" s="540"/>
      <c r="C68" s="515"/>
      <c r="F68" s="542"/>
      <c r="G68" s="543"/>
      <c r="H68" s="543"/>
      <c r="I68" s="648"/>
      <c r="J68" s="641"/>
      <c r="K68" s="523"/>
      <c r="L68" s="523"/>
      <c r="M68" s="523"/>
      <c r="N68" s="523"/>
      <c r="O68" s="523"/>
      <c r="P68" s="523"/>
      <c r="Q68" s="523"/>
    </row>
    <row r="69" spans="1:17" s="541" customFormat="1">
      <c r="A69" s="539"/>
      <c r="B69" s="540"/>
      <c r="C69" s="515"/>
      <c r="F69" s="542"/>
      <c r="G69" s="543"/>
      <c r="H69" s="543"/>
      <c r="I69" s="648"/>
      <c r="J69" s="641"/>
      <c r="K69" s="523"/>
      <c r="L69" s="523"/>
      <c r="M69" s="523"/>
      <c r="N69" s="523"/>
      <c r="O69" s="523"/>
      <c r="P69" s="523"/>
      <c r="Q69" s="523"/>
    </row>
    <row r="70" spans="1:17" s="541" customFormat="1">
      <c r="A70" s="539"/>
      <c r="B70" s="540"/>
      <c r="C70" s="515"/>
      <c r="F70" s="542"/>
      <c r="G70" s="543"/>
      <c r="H70" s="543"/>
      <c r="I70" s="648"/>
      <c r="J70" s="641"/>
      <c r="K70" s="523"/>
      <c r="L70" s="523"/>
      <c r="M70" s="523"/>
      <c r="N70" s="523"/>
      <c r="O70" s="523"/>
      <c r="P70" s="523"/>
      <c r="Q70" s="523"/>
    </row>
    <row r="71" spans="1:17" s="541" customFormat="1">
      <c r="A71" s="539"/>
      <c r="B71" s="540"/>
      <c r="C71" s="515"/>
      <c r="F71" s="542"/>
      <c r="G71" s="543"/>
      <c r="H71" s="543"/>
      <c r="I71" s="648"/>
      <c r="J71" s="641"/>
      <c r="K71" s="523"/>
      <c r="L71" s="523"/>
      <c r="M71" s="523"/>
      <c r="N71" s="523"/>
      <c r="O71" s="523"/>
      <c r="P71" s="523"/>
      <c r="Q71" s="523"/>
    </row>
    <row r="72" spans="1:17" s="541" customFormat="1">
      <c r="A72" s="539"/>
      <c r="B72" s="540"/>
      <c r="C72" s="519"/>
      <c r="F72" s="542"/>
      <c r="G72" s="543"/>
      <c r="H72" s="543"/>
      <c r="I72" s="648"/>
      <c r="J72" s="641"/>
      <c r="K72" s="523"/>
      <c r="L72" s="523"/>
      <c r="M72" s="523"/>
      <c r="N72" s="523"/>
      <c r="O72" s="523"/>
      <c r="P72" s="523"/>
      <c r="Q72" s="523"/>
    </row>
    <row r="73" spans="1:17" s="541" customFormat="1">
      <c r="A73" s="539"/>
      <c r="B73" s="540"/>
      <c r="C73" s="622"/>
      <c r="F73" s="542"/>
      <c r="G73" s="543"/>
      <c r="H73" s="543"/>
      <c r="I73" s="648"/>
      <c r="J73" s="641"/>
      <c r="K73" s="523"/>
      <c r="L73" s="523"/>
      <c r="M73" s="523"/>
      <c r="N73" s="523"/>
      <c r="O73" s="523"/>
      <c r="P73" s="523"/>
      <c r="Q73" s="523"/>
    </row>
    <row r="74" spans="1:17" s="541" customFormat="1">
      <c r="A74" s="539"/>
      <c r="B74" s="540"/>
      <c r="C74" s="658"/>
      <c r="F74" s="542"/>
      <c r="G74" s="543"/>
      <c r="H74" s="543"/>
      <c r="I74" s="648"/>
      <c r="J74" s="641"/>
      <c r="K74" s="523"/>
      <c r="L74" s="523"/>
      <c r="M74" s="523"/>
      <c r="N74" s="523"/>
      <c r="O74" s="523"/>
      <c r="P74" s="523"/>
      <c r="Q74" s="523"/>
    </row>
    <row r="75" spans="1:17" s="541" customFormat="1">
      <c r="A75" s="539"/>
      <c r="B75" s="540"/>
      <c r="C75" s="622"/>
      <c r="F75" s="542"/>
      <c r="G75" s="543"/>
      <c r="H75" s="543"/>
      <c r="I75" s="648"/>
      <c r="J75" s="641"/>
      <c r="K75" s="523"/>
      <c r="L75" s="523"/>
      <c r="M75" s="523"/>
      <c r="N75" s="523"/>
      <c r="O75" s="523"/>
      <c r="P75" s="523"/>
      <c r="Q75" s="523"/>
    </row>
    <row r="76" spans="1:17" s="541" customFormat="1">
      <c r="A76" s="539"/>
      <c r="B76" s="540"/>
      <c r="C76" s="658"/>
      <c r="F76" s="542"/>
      <c r="G76" s="543"/>
      <c r="H76" s="543"/>
      <c r="I76" s="648"/>
      <c r="J76" s="641"/>
      <c r="K76" s="523"/>
      <c r="L76" s="523"/>
      <c r="M76" s="523"/>
      <c r="N76" s="523"/>
      <c r="O76" s="523"/>
      <c r="P76" s="523"/>
      <c r="Q76" s="523"/>
    </row>
    <row r="77" spans="1:17" s="541" customFormat="1">
      <c r="A77" s="539"/>
      <c r="B77" s="540"/>
      <c r="F77" s="542"/>
      <c r="G77" s="543"/>
      <c r="H77" s="543"/>
      <c r="I77" s="648"/>
      <c r="J77" s="641"/>
      <c r="K77" s="523"/>
      <c r="L77" s="523"/>
      <c r="M77" s="523"/>
      <c r="N77" s="523"/>
      <c r="O77" s="523"/>
      <c r="P77" s="523"/>
      <c r="Q77" s="523"/>
    </row>
    <row r="78" spans="1:17" s="541" customFormat="1">
      <c r="A78" s="539"/>
      <c r="B78" s="540"/>
      <c r="F78" s="542"/>
      <c r="G78" s="543"/>
      <c r="H78" s="543"/>
      <c r="I78" s="648"/>
      <c r="J78" s="641"/>
      <c r="K78" s="523"/>
      <c r="L78" s="523"/>
      <c r="M78" s="523"/>
      <c r="N78" s="523"/>
      <c r="O78" s="523"/>
      <c r="P78" s="523"/>
      <c r="Q78" s="523"/>
    </row>
    <row r="79" spans="1:17" s="541" customFormat="1">
      <c r="A79" s="539"/>
      <c r="B79" s="540"/>
      <c r="F79" s="542"/>
      <c r="G79" s="543"/>
      <c r="H79" s="543"/>
      <c r="I79" s="648"/>
      <c r="J79" s="641"/>
      <c r="K79" s="523"/>
      <c r="L79" s="523"/>
      <c r="M79" s="523"/>
      <c r="N79" s="523"/>
      <c r="O79" s="523"/>
      <c r="P79" s="523"/>
      <c r="Q79" s="523"/>
    </row>
    <row r="80" spans="1:17" s="541" customFormat="1">
      <c r="A80" s="539"/>
      <c r="B80" s="540"/>
      <c r="F80" s="542"/>
      <c r="G80" s="543"/>
      <c r="H80" s="543"/>
      <c r="I80" s="648"/>
      <c r="J80" s="641"/>
      <c r="K80" s="523"/>
      <c r="L80" s="523"/>
      <c r="M80" s="523"/>
      <c r="N80" s="523"/>
      <c r="O80" s="523"/>
      <c r="P80" s="523"/>
      <c r="Q80" s="523"/>
    </row>
    <row r="81" spans="1:17" s="541" customFormat="1">
      <c r="A81" s="539"/>
      <c r="B81" s="540"/>
      <c r="F81" s="542"/>
      <c r="G81" s="543"/>
      <c r="H81" s="543"/>
      <c r="I81" s="648"/>
      <c r="J81" s="641"/>
      <c r="K81" s="523"/>
      <c r="L81" s="523"/>
      <c r="M81" s="523"/>
      <c r="N81" s="523"/>
      <c r="O81" s="523"/>
      <c r="P81" s="523"/>
      <c r="Q81" s="523"/>
    </row>
    <row r="82" spans="1:17" s="541" customFormat="1">
      <c r="A82" s="539"/>
      <c r="B82" s="540"/>
      <c r="F82" s="542"/>
      <c r="G82" s="543"/>
      <c r="H82" s="543"/>
      <c r="I82" s="648"/>
      <c r="J82" s="641"/>
      <c r="K82" s="523"/>
      <c r="L82" s="523"/>
      <c r="M82" s="523"/>
      <c r="N82" s="523"/>
      <c r="O82" s="523"/>
      <c r="P82" s="523"/>
      <c r="Q82" s="523"/>
    </row>
    <row r="83" spans="1:17" s="541" customFormat="1">
      <c r="A83" s="539"/>
      <c r="B83" s="540"/>
      <c r="F83" s="542"/>
      <c r="G83" s="543"/>
      <c r="H83" s="543"/>
      <c r="I83" s="648"/>
      <c r="J83" s="641"/>
      <c r="K83" s="523"/>
      <c r="L83" s="523"/>
      <c r="M83" s="523"/>
      <c r="N83" s="523"/>
      <c r="O83" s="523"/>
      <c r="P83" s="523"/>
      <c r="Q83" s="523"/>
    </row>
    <row r="84" spans="1:17" s="541" customFormat="1">
      <c r="A84" s="539"/>
      <c r="B84" s="540"/>
      <c r="F84" s="542"/>
      <c r="G84" s="543"/>
      <c r="H84" s="543"/>
      <c r="I84" s="648"/>
      <c r="J84" s="641"/>
      <c r="K84" s="523"/>
      <c r="L84" s="523"/>
      <c r="M84" s="523"/>
      <c r="N84" s="523"/>
      <c r="O84" s="523"/>
      <c r="P84" s="523"/>
      <c r="Q84" s="523"/>
    </row>
  </sheetData>
  <customSheetViews>
    <customSheetView guid="{D18DB499-0579-FF4A-9B8B-3F60D92FC7BB}" scale="172" showPageBreaks="1" zeroValues="0" printArea="1" view="pageBreakPreview">
      <pane ySplit="3" topLeftCell="A21" activePane="bottomLeft" state="frozenSplit"/>
      <selection pane="bottomLeft" activeCell="B18" sqref="B18"/>
      <rowBreaks count="2" manualBreakCount="2">
        <brk id="16" max="16383" man="1"/>
        <brk id="30" max="7" man="1"/>
      </rowBreaks>
      <pageMargins left="0.55118110236220474" right="0.19685039370078741" top="0.35433070866141736" bottom="0.78740157480314965" header="0.19685039370078741" footer="0.31496062992125984"/>
      <pageSetup paperSize="9" scale="95" orientation="portrait" r:id="rId1"/>
    </customSheetView>
    <customSheetView guid="{CDB37B5C-25E8-6845-A1FE-C2EB28E94FE7}" showPageBreaks="1" zeroValues="0" printArea="1" view="pageBreakPreview">
      <pane ySplit="3" topLeftCell="A43" activePane="bottomLeft" state="frozenSplit"/>
      <selection pane="bottomLeft" activeCell="B24" sqref="B24"/>
      <rowBreaks count="2" manualBreakCount="2">
        <brk id="16" max="16383" man="1"/>
        <brk id="30" max="7" man="1"/>
      </rowBreaks>
      <pageMargins left="0.55118110236220474" right="0.19685039370078741" top="0.35433070866141736" bottom="0.78740157480314965" header="0.19685039370078741" footer="0.31496062992125984"/>
      <pageSetup paperSize="9" scale="95" orientation="portrait" r:id="rId2"/>
    </customSheetView>
    <customSheetView guid="{EB3190D5-F4CE-42A5-A802-28C41937F1DA}" showPageBreaks="1" zeroValues="0" printArea="1" view="pageBreakPreview">
      <pane ySplit="3" topLeftCell="A43" activePane="bottomLeft" state="frozenSplit"/>
      <selection pane="bottomLeft" activeCell="B24" sqref="B24"/>
      <rowBreaks count="2" manualBreakCount="2">
        <brk id="16" max="16383" man="1"/>
        <brk id="30" max="7" man="1"/>
      </rowBreaks>
      <pageMargins left="0.55118110236220474" right="0.19685039370078741" top="0.35433070866141736" bottom="0.78740157480314965" header="0.19685039370078741" footer="0.31496062992125984"/>
      <pageSetup paperSize="9" scale="95" orientation="portrait" r:id="rId3"/>
    </customSheetView>
  </customSheetViews>
  <mergeCells count="6">
    <mergeCell ref="G48:H48"/>
    <mergeCell ref="A1:B2"/>
    <mergeCell ref="D1:G1"/>
    <mergeCell ref="D2:G2"/>
    <mergeCell ref="G14:H14"/>
    <mergeCell ref="G30:H30"/>
  </mergeCells>
  <pageMargins left="0.55118110236220474" right="0.19685039370078741" top="0.35433070866141736" bottom="0.78740157480314965" header="0.19685039370078741" footer="0.31496062992125984"/>
  <pageSetup paperSize="9" scale="95" orientation="portrait" r:id="rId4"/>
  <rowBreaks count="2" manualBreakCount="2">
    <brk id="16" max="16383" man="1"/>
    <brk id="30"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9"/>
  <sheetViews>
    <sheetView showZeros="0" view="pageBreakPreview" zoomScaleNormal="100" zoomScaleSheetLayoutView="100" workbookViewId="0">
      <pane ySplit="3" topLeftCell="A4" activePane="bottomLeft" state="frozenSplit"/>
      <selection pane="bottomLeft" activeCell="J7" sqref="J7"/>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9.6640625" style="543" customWidth="1"/>
    <col min="8" max="8" width="11.5" style="543" customWidth="1"/>
    <col min="9" max="10" width="9.1640625" style="641"/>
    <col min="11" max="13" width="9.1640625" style="523"/>
    <col min="14" max="14" width="33.33203125" style="523" customWidth="1"/>
    <col min="15" max="16384" width="9.1640625" style="523"/>
  </cols>
  <sheetData>
    <row r="1" spans="1:13" s="490" customFormat="1" ht="42" customHeight="1">
      <c r="A1" s="1057"/>
      <c r="B1" s="1058"/>
      <c r="C1" s="628"/>
      <c r="D1" s="1061"/>
      <c r="E1" s="1062"/>
      <c r="F1" s="1062"/>
      <c r="G1" s="1063"/>
      <c r="H1" s="629"/>
      <c r="I1" s="630"/>
      <c r="J1" s="630"/>
    </row>
    <row r="2" spans="1:13" s="490" customFormat="1" ht="42" customHeight="1">
      <c r="A2" s="1059"/>
      <c r="B2" s="1060"/>
      <c r="C2" s="628"/>
      <c r="D2" s="1061"/>
      <c r="E2" s="1062"/>
      <c r="F2" s="1062"/>
      <c r="G2" s="1063"/>
      <c r="H2" s="491"/>
      <c r="I2" s="630"/>
      <c r="J2" s="630"/>
    </row>
    <row r="3" spans="1:13" s="496" customFormat="1" ht="24">
      <c r="A3" s="561" t="s">
        <v>343</v>
      </c>
      <c r="B3" s="561" t="s">
        <v>344</v>
      </c>
      <c r="C3" s="631" t="s">
        <v>73</v>
      </c>
      <c r="D3" s="631" t="s">
        <v>72</v>
      </c>
      <c r="E3" s="561" t="s">
        <v>345</v>
      </c>
      <c r="F3" s="626" t="s">
        <v>346</v>
      </c>
      <c r="G3" s="565" t="s">
        <v>347</v>
      </c>
      <c r="H3" s="565" t="s">
        <v>348</v>
      </c>
      <c r="I3" s="632"/>
      <c r="J3" s="632"/>
    </row>
    <row r="4" spans="1:13" s="532" customFormat="1">
      <c r="A4" s="524">
        <v>5</v>
      </c>
      <c r="B4" s="556" t="s">
        <v>868</v>
      </c>
      <c r="C4" s="557"/>
      <c r="D4" s="557"/>
      <c r="E4" s="557"/>
      <c r="F4" s="558"/>
      <c r="G4" s="559"/>
      <c r="H4" s="560"/>
      <c r="I4" s="661"/>
      <c r="J4" s="661"/>
      <c r="K4" s="490"/>
      <c r="L4" s="490"/>
      <c r="M4" s="490"/>
    </row>
    <row r="5" spans="1:13" s="490" customFormat="1" ht="20" customHeight="1">
      <c r="A5" s="504" t="s">
        <v>869</v>
      </c>
      <c r="B5" s="556" t="s">
        <v>870</v>
      </c>
      <c r="C5" s="557"/>
      <c r="D5" s="557"/>
      <c r="E5" s="557"/>
      <c r="F5" s="558"/>
      <c r="G5" s="559"/>
      <c r="H5" s="560"/>
      <c r="I5" s="661"/>
      <c r="J5" s="661"/>
    </row>
    <row r="6" spans="1:13" s="490" customFormat="1" ht="108">
      <c r="A6" s="510">
        <v>1</v>
      </c>
      <c r="B6" s="533" t="s">
        <v>871</v>
      </c>
      <c r="C6" s="519" t="s">
        <v>71</v>
      </c>
      <c r="D6" s="519" t="s">
        <v>71</v>
      </c>
      <c r="E6" s="515" t="s">
        <v>563</v>
      </c>
      <c r="F6" s="528">
        <v>1</v>
      </c>
      <c r="G6" s="517"/>
      <c r="H6" s="897">
        <f>F6*G6</f>
        <v>0</v>
      </c>
      <c r="I6" s="648"/>
      <c r="J6" s="528"/>
      <c r="K6" s="638"/>
      <c r="L6" s="525"/>
      <c r="M6" s="525"/>
    </row>
    <row r="7" spans="1:13" ht="180">
      <c r="A7" s="510">
        <f>A6+1</f>
        <v>2</v>
      </c>
      <c r="B7" s="514" t="s">
        <v>872</v>
      </c>
      <c r="C7" s="519" t="s">
        <v>71</v>
      </c>
      <c r="D7" s="519" t="s">
        <v>71</v>
      </c>
      <c r="E7" s="515" t="s">
        <v>364</v>
      </c>
      <c r="F7" s="528">
        <v>1</v>
      </c>
      <c r="G7" s="517"/>
      <c r="H7" s="897">
        <f>F7*G7</f>
        <v>0</v>
      </c>
      <c r="I7" s="640"/>
      <c r="J7" s="528"/>
      <c r="K7" s="638"/>
      <c r="L7" s="525"/>
      <c r="M7" s="525"/>
    </row>
    <row r="8" spans="1:13">
      <c r="A8" s="662"/>
      <c r="B8" s="662"/>
      <c r="C8" s="662"/>
      <c r="D8" s="662"/>
      <c r="E8" s="662"/>
      <c r="F8" s="663" t="s">
        <v>873</v>
      </c>
      <c r="G8" s="1066">
        <f>SUM(H6:H7)</f>
        <v>0</v>
      </c>
      <c r="H8" s="1067"/>
      <c r="I8" s="664"/>
      <c r="J8" s="664"/>
    </row>
    <row r="9" spans="1:13" ht="20" customHeight="1"/>
  </sheetData>
  <customSheetViews>
    <customSheetView guid="{D18DB499-0579-FF4A-9B8B-3F60D92FC7BB}" showPageBreaks="1" zeroValues="0" printArea="1" view="pageBreakPreview">
      <pane ySplit="3" topLeftCell="A4" activePane="bottomLeft" state="frozenSplit"/>
      <selection pane="bottomLeft" activeCell="J7" sqref="J7"/>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pane ySplit="3" topLeftCell="A4" activePane="bottomLeft" state="frozenSplit"/>
      <selection pane="bottomLeft" activeCell="J7" sqref="J7"/>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pane ySplit="3" topLeftCell="A4" activePane="bottomLeft" state="frozenSplit"/>
      <selection pane="bottomLeft" activeCell="J7" sqref="J7"/>
      <pageMargins left="0.55118110236220474" right="0.19685039370078741" top="0.35433070866141736" bottom="0.78740157480314965" header="0.19685039370078741" footer="0.31496062992125984"/>
      <pageSetup paperSize="9" scale="97" orientation="portrait" r:id="rId3"/>
    </customSheetView>
  </customSheetViews>
  <mergeCells count="4">
    <mergeCell ref="A1:B2"/>
    <mergeCell ref="D1:G1"/>
    <mergeCell ref="D2:G2"/>
    <mergeCell ref="G8:H8"/>
  </mergeCells>
  <conditionalFormatting sqref="F6">
    <cfRule type="cellIs" dxfId="1" priority="2" stopIfTrue="1" operator="equal">
      <formula>0</formula>
    </cfRule>
  </conditionalFormatting>
  <conditionalFormatting sqref="F7">
    <cfRule type="cellIs" dxfId="0"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60"/>
  <sheetViews>
    <sheetView showZeros="0" view="pageBreakPreview" zoomScaleNormal="85" zoomScaleSheetLayoutView="100" workbookViewId="0">
      <pane ySplit="3" topLeftCell="A4" activePane="bottomLeft" state="frozenSplit"/>
      <selection pane="bottomLeft" activeCell="I12" sqref="I12"/>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9.6640625" style="543" customWidth="1"/>
    <col min="8" max="8" width="11.5" style="543" customWidth="1"/>
    <col min="9" max="9" width="51.5" style="648" customWidth="1"/>
    <col min="10" max="10" width="9.1640625" style="641"/>
    <col min="11" max="13" width="9.1640625" style="523"/>
    <col min="14" max="14" width="33.33203125" style="523" customWidth="1"/>
    <col min="15" max="16384" width="9.1640625" style="523"/>
  </cols>
  <sheetData>
    <row r="1" spans="1:14" s="490" customFormat="1" ht="42" customHeight="1">
      <c r="A1" s="1057"/>
      <c r="B1" s="1058"/>
      <c r="C1" s="628"/>
      <c r="D1" s="1061"/>
      <c r="E1" s="1062"/>
      <c r="F1" s="1062"/>
      <c r="G1" s="1063"/>
      <c r="H1" s="629"/>
      <c r="I1" s="648"/>
      <c r="J1" s="630"/>
    </row>
    <row r="2" spans="1:14" s="490" customFormat="1" ht="42" customHeight="1">
      <c r="A2" s="1059"/>
      <c r="B2" s="1060"/>
      <c r="C2" s="628"/>
      <c r="D2" s="1061"/>
      <c r="E2" s="1062"/>
      <c r="F2" s="1062"/>
      <c r="G2" s="1063"/>
      <c r="H2" s="491"/>
      <c r="I2" s="648"/>
      <c r="J2" s="630"/>
    </row>
    <row r="3" spans="1:14" s="496" customFormat="1" ht="24">
      <c r="A3" s="561" t="s">
        <v>343</v>
      </c>
      <c r="B3" s="561" t="s">
        <v>344</v>
      </c>
      <c r="C3" s="631" t="s">
        <v>73</v>
      </c>
      <c r="D3" s="631" t="s">
        <v>72</v>
      </c>
      <c r="E3" s="561" t="s">
        <v>345</v>
      </c>
      <c r="F3" s="626" t="s">
        <v>346</v>
      </c>
      <c r="G3" s="565" t="s">
        <v>347</v>
      </c>
      <c r="H3" s="565" t="s">
        <v>348</v>
      </c>
      <c r="I3" s="645"/>
      <c r="J3" s="632"/>
    </row>
    <row r="4" spans="1:14" s="503" customFormat="1" ht="20.25" customHeight="1">
      <c r="A4" s="524">
        <v>6</v>
      </c>
      <c r="B4" s="505" t="s">
        <v>874</v>
      </c>
      <c r="C4" s="506"/>
      <c r="D4" s="506"/>
      <c r="E4" s="506"/>
      <c r="F4" s="529"/>
      <c r="G4" s="530"/>
      <c r="H4" s="531"/>
      <c r="I4" s="648"/>
      <c r="J4" s="630"/>
    </row>
    <row r="5" spans="1:14" s="503" customFormat="1" ht="20.25" customHeight="1">
      <c r="A5" s="504" t="s">
        <v>875</v>
      </c>
      <c r="B5" s="665" t="s">
        <v>377</v>
      </c>
      <c r="C5" s="506"/>
      <c r="D5" s="506"/>
      <c r="E5" s="506"/>
      <c r="F5" s="529"/>
      <c r="G5" s="530"/>
      <c r="H5" s="531"/>
      <c r="I5" s="648"/>
      <c r="J5" s="630"/>
    </row>
    <row r="6" spans="1:14" s="496" customFormat="1" ht="60">
      <c r="A6" s="510">
        <f>1</f>
        <v>1</v>
      </c>
      <c r="B6" s="850" t="s">
        <v>876</v>
      </c>
      <c r="C6" s="851"/>
      <c r="D6" s="852"/>
      <c r="E6" s="746" t="s">
        <v>0</v>
      </c>
      <c r="F6" s="800">
        <v>2</v>
      </c>
      <c r="G6" s="842"/>
      <c r="H6" s="895">
        <v>0</v>
      </c>
    </row>
    <row r="7" spans="1:14" s="496" customFormat="1" ht="24">
      <c r="A7" s="510">
        <f t="shared" ref="A7:A12" si="0">A6+1</f>
        <v>2</v>
      </c>
      <c r="B7" s="798" t="s">
        <v>877</v>
      </c>
      <c r="C7" s="824"/>
      <c r="D7" s="824"/>
      <c r="E7" s="843" t="s">
        <v>0</v>
      </c>
      <c r="F7" s="853">
        <v>4</v>
      </c>
      <c r="G7" s="842"/>
      <c r="H7" s="896">
        <f t="shared" ref="H7:H12" si="1">F7*G7</f>
        <v>0</v>
      </c>
      <c r="I7" s="645"/>
      <c r="J7" s="649"/>
      <c r="K7" s="650"/>
      <c r="L7" s="528"/>
    </row>
    <row r="8" spans="1:14" s="496" customFormat="1" ht="36">
      <c r="A8" s="510">
        <f t="shared" si="0"/>
        <v>3</v>
      </c>
      <c r="B8" s="798" t="s">
        <v>878</v>
      </c>
      <c r="C8" s="826"/>
      <c r="D8" s="826"/>
      <c r="E8" s="843" t="s">
        <v>0</v>
      </c>
      <c r="F8" s="853">
        <v>1</v>
      </c>
      <c r="G8" s="842"/>
      <c r="H8" s="896">
        <f t="shared" si="1"/>
        <v>0</v>
      </c>
      <c r="I8" s="645"/>
      <c r="J8" s="649"/>
      <c r="K8" s="650"/>
      <c r="L8" s="528"/>
    </row>
    <row r="9" spans="1:14" s="496" customFormat="1" ht="36">
      <c r="A9" s="510">
        <f t="shared" si="0"/>
        <v>4</v>
      </c>
      <c r="B9" s="798" t="s">
        <v>879</v>
      </c>
      <c r="C9" s="826"/>
      <c r="D9" s="826"/>
      <c r="E9" s="843" t="s">
        <v>0</v>
      </c>
      <c r="F9" s="853">
        <v>1</v>
      </c>
      <c r="G9" s="842"/>
      <c r="H9" s="896">
        <f t="shared" si="1"/>
        <v>0</v>
      </c>
      <c r="I9" s="645"/>
      <c r="J9" s="649"/>
      <c r="K9" s="650"/>
      <c r="L9" s="528"/>
    </row>
    <row r="10" spans="1:14" s="496" customFormat="1" ht="36">
      <c r="A10" s="510">
        <f t="shared" si="0"/>
        <v>5</v>
      </c>
      <c r="B10" s="798" t="s">
        <v>880</v>
      </c>
      <c r="C10" s="746"/>
      <c r="D10" s="824"/>
      <c r="E10" s="843" t="s">
        <v>0</v>
      </c>
      <c r="F10" s="853">
        <v>1</v>
      </c>
      <c r="G10" s="842"/>
      <c r="H10" s="896">
        <f t="shared" si="1"/>
        <v>0</v>
      </c>
      <c r="I10" s="645"/>
      <c r="J10" s="651"/>
    </row>
    <row r="11" spans="1:14" s="496" customFormat="1" ht="24">
      <c r="A11" s="510">
        <f t="shared" si="0"/>
        <v>6</v>
      </c>
      <c r="B11" s="798" t="s">
        <v>881</v>
      </c>
      <c r="C11" s="746"/>
      <c r="D11" s="824"/>
      <c r="E11" s="843" t="s">
        <v>0</v>
      </c>
      <c r="F11" s="853">
        <v>3</v>
      </c>
      <c r="G11" s="842"/>
      <c r="H11" s="896">
        <f t="shared" si="1"/>
        <v>0</v>
      </c>
      <c r="I11" s="652"/>
      <c r="J11" s="653"/>
      <c r="K11" s="654"/>
      <c r="M11" s="516"/>
      <c r="N11" s="514"/>
    </row>
    <row r="12" spans="1:14" s="496" customFormat="1" ht="24">
      <c r="A12" s="510">
        <f t="shared" si="0"/>
        <v>7</v>
      </c>
      <c r="B12" s="798" t="s">
        <v>882</v>
      </c>
      <c r="C12" s="854"/>
      <c r="D12" s="855"/>
      <c r="E12" s="843" t="s">
        <v>0</v>
      </c>
      <c r="F12" s="853">
        <v>1</v>
      </c>
      <c r="G12" s="842"/>
      <c r="H12" s="896">
        <f t="shared" si="1"/>
        <v>0</v>
      </c>
      <c r="I12" s="645"/>
      <c r="J12" s="655"/>
      <c r="N12" s="514"/>
    </row>
    <row r="13" spans="1:14" ht="20.25" customHeight="1">
      <c r="A13" s="521"/>
      <c r="B13" s="521"/>
      <c r="C13" s="521"/>
      <c r="D13" s="521"/>
      <c r="E13" s="521"/>
      <c r="F13" s="522" t="s">
        <v>883</v>
      </c>
      <c r="G13" s="1017">
        <f>SUM(H6:H12)</f>
        <v>0</v>
      </c>
      <c r="H13" s="1018"/>
    </row>
    <row r="14" spans="1:14">
      <c r="C14" s="515"/>
    </row>
    <row r="15" spans="1:14">
      <c r="C15" s="515"/>
    </row>
    <row r="16" spans="1:14" ht="20.25" customHeight="1">
      <c r="C16" s="515"/>
    </row>
    <row r="17" spans="1:17">
      <c r="C17" s="515"/>
    </row>
    <row r="18" spans="1:17">
      <c r="C18" s="515"/>
    </row>
    <row r="19" spans="1:17">
      <c r="C19" s="515"/>
    </row>
    <row r="20" spans="1:17">
      <c r="C20" s="658"/>
    </row>
    <row r="21" spans="1:17">
      <c r="C21" s="622"/>
    </row>
    <row r="22" spans="1:17">
      <c r="C22" s="506"/>
    </row>
    <row r="23" spans="1:17">
      <c r="C23" s="506"/>
    </row>
    <row r="24" spans="1:17">
      <c r="C24" s="515"/>
    </row>
    <row r="25" spans="1:17">
      <c r="C25" s="658"/>
    </row>
    <row r="26" spans="1:17">
      <c r="C26" s="622"/>
    </row>
    <row r="27" spans="1:17">
      <c r="C27" s="506"/>
    </row>
    <row r="28" spans="1:17">
      <c r="C28" s="506"/>
    </row>
    <row r="29" spans="1:17" s="541" customFormat="1">
      <c r="A29" s="539"/>
      <c r="B29" s="540"/>
      <c r="C29" s="515"/>
      <c r="F29" s="542"/>
      <c r="G29" s="543"/>
      <c r="H29" s="543"/>
      <c r="I29" s="648"/>
      <c r="J29" s="641"/>
      <c r="K29" s="523"/>
      <c r="L29" s="523"/>
      <c r="M29" s="523"/>
      <c r="N29" s="523"/>
      <c r="O29" s="523"/>
      <c r="P29" s="523"/>
      <c r="Q29" s="523"/>
    </row>
    <row r="30" spans="1:17" s="541" customFormat="1">
      <c r="A30" s="539"/>
      <c r="B30" s="540"/>
      <c r="C30" s="515"/>
      <c r="F30" s="542"/>
      <c r="G30" s="543"/>
      <c r="H30" s="543"/>
      <c r="I30" s="648"/>
      <c r="J30" s="641"/>
      <c r="K30" s="523"/>
      <c r="L30" s="523"/>
      <c r="M30" s="523"/>
      <c r="N30" s="523"/>
      <c r="O30" s="523"/>
      <c r="P30" s="523"/>
      <c r="Q30" s="523"/>
    </row>
    <row r="31" spans="1:17" s="541" customFormat="1">
      <c r="A31" s="539"/>
      <c r="B31" s="540"/>
      <c r="C31" s="515"/>
      <c r="F31" s="542"/>
      <c r="G31" s="543"/>
      <c r="H31" s="543"/>
      <c r="I31" s="648"/>
      <c r="J31" s="641"/>
      <c r="K31" s="523"/>
      <c r="L31" s="523"/>
      <c r="M31" s="523"/>
      <c r="N31" s="523"/>
      <c r="O31" s="523"/>
      <c r="P31" s="523"/>
      <c r="Q31" s="523"/>
    </row>
    <row r="32" spans="1:17" s="541" customFormat="1">
      <c r="A32" s="539"/>
      <c r="B32" s="540"/>
      <c r="C32" s="515"/>
      <c r="F32" s="542"/>
      <c r="G32" s="543"/>
      <c r="H32" s="543"/>
      <c r="I32" s="648"/>
      <c r="J32" s="641"/>
      <c r="K32" s="523"/>
      <c r="L32" s="523"/>
      <c r="M32" s="523"/>
      <c r="N32" s="523"/>
      <c r="O32" s="523"/>
      <c r="P32" s="523"/>
      <c r="Q32" s="523"/>
    </row>
    <row r="33" spans="1:17" s="541" customFormat="1">
      <c r="A33" s="539"/>
      <c r="B33" s="540"/>
      <c r="C33" s="515"/>
      <c r="F33" s="542"/>
      <c r="G33" s="543"/>
      <c r="H33" s="543"/>
      <c r="I33" s="648"/>
      <c r="J33" s="641"/>
      <c r="K33" s="523"/>
      <c r="L33" s="523"/>
      <c r="M33" s="523"/>
      <c r="N33" s="523"/>
      <c r="O33" s="523"/>
      <c r="P33" s="523"/>
      <c r="Q33" s="523"/>
    </row>
    <row r="34" spans="1:17" s="541" customFormat="1">
      <c r="A34" s="539"/>
      <c r="B34" s="540"/>
      <c r="C34" s="515"/>
      <c r="F34" s="542"/>
      <c r="G34" s="543"/>
      <c r="H34" s="543"/>
      <c r="I34" s="648"/>
      <c r="J34" s="641"/>
      <c r="K34" s="523"/>
      <c r="L34" s="523"/>
      <c r="M34" s="523"/>
      <c r="N34" s="523"/>
      <c r="O34" s="523"/>
      <c r="P34" s="523"/>
      <c r="Q34" s="523"/>
    </row>
    <row r="35" spans="1:17" s="541" customFormat="1">
      <c r="A35" s="539"/>
      <c r="B35" s="540"/>
      <c r="C35" s="515"/>
      <c r="F35" s="542"/>
      <c r="G35" s="543"/>
      <c r="H35" s="543"/>
      <c r="I35" s="648"/>
      <c r="J35" s="641"/>
      <c r="K35" s="523"/>
      <c r="L35" s="523"/>
      <c r="M35" s="523"/>
      <c r="N35" s="523"/>
      <c r="O35" s="523"/>
      <c r="P35" s="523"/>
      <c r="Q35" s="523"/>
    </row>
    <row r="36" spans="1:17" s="541" customFormat="1">
      <c r="A36" s="539"/>
      <c r="B36" s="540"/>
      <c r="C36" s="515"/>
      <c r="F36" s="542"/>
      <c r="G36" s="543"/>
      <c r="H36" s="543"/>
      <c r="I36" s="648"/>
      <c r="J36" s="641"/>
      <c r="K36" s="523"/>
      <c r="L36" s="523"/>
      <c r="M36" s="523"/>
      <c r="N36" s="523"/>
      <c r="O36" s="523"/>
      <c r="P36" s="523"/>
      <c r="Q36" s="523"/>
    </row>
    <row r="37" spans="1:17" s="541" customFormat="1">
      <c r="A37" s="539"/>
      <c r="B37" s="540"/>
      <c r="C37" s="515"/>
      <c r="F37" s="542"/>
      <c r="G37" s="543"/>
      <c r="H37" s="543"/>
      <c r="I37" s="648"/>
      <c r="J37" s="641"/>
      <c r="K37" s="523"/>
      <c r="L37" s="523"/>
      <c r="M37" s="523"/>
      <c r="N37" s="523"/>
      <c r="O37" s="523"/>
      <c r="P37" s="523"/>
      <c r="Q37" s="523"/>
    </row>
    <row r="38" spans="1:17" s="541" customFormat="1">
      <c r="A38" s="539"/>
      <c r="B38" s="540"/>
      <c r="C38" s="515"/>
      <c r="F38" s="542"/>
      <c r="G38" s="543"/>
      <c r="H38" s="543"/>
      <c r="I38" s="648"/>
      <c r="J38" s="641"/>
      <c r="K38" s="523"/>
      <c r="L38" s="523"/>
      <c r="M38" s="523"/>
      <c r="N38" s="523"/>
      <c r="O38" s="523"/>
      <c r="P38" s="523"/>
      <c r="Q38" s="523"/>
    </row>
    <row r="39" spans="1:17" s="541" customFormat="1">
      <c r="A39" s="539"/>
      <c r="B39" s="540"/>
      <c r="C39" s="515"/>
      <c r="F39" s="542"/>
      <c r="G39" s="543"/>
      <c r="H39" s="543"/>
      <c r="I39" s="648"/>
      <c r="J39" s="641"/>
      <c r="K39" s="523"/>
      <c r="L39" s="523"/>
      <c r="M39" s="523"/>
      <c r="N39" s="523"/>
      <c r="O39" s="523"/>
      <c r="P39" s="523"/>
      <c r="Q39" s="523"/>
    </row>
    <row r="40" spans="1:17" s="541" customFormat="1">
      <c r="A40" s="539"/>
      <c r="B40" s="540"/>
      <c r="C40" s="515"/>
      <c r="F40" s="542"/>
      <c r="G40" s="543"/>
      <c r="H40" s="543"/>
      <c r="I40" s="648"/>
      <c r="J40" s="641"/>
      <c r="K40" s="523"/>
      <c r="L40" s="523"/>
      <c r="M40" s="523"/>
      <c r="N40" s="523"/>
      <c r="O40" s="523"/>
      <c r="P40" s="523"/>
      <c r="Q40" s="523"/>
    </row>
    <row r="41" spans="1:17" s="541" customFormat="1">
      <c r="A41" s="539"/>
      <c r="B41" s="540"/>
      <c r="C41" s="515"/>
      <c r="F41" s="542"/>
      <c r="G41" s="543"/>
      <c r="H41" s="543"/>
      <c r="I41" s="648"/>
      <c r="J41" s="641"/>
      <c r="K41" s="523"/>
      <c r="L41" s="523"/>
      <c r="M41" s="523"/>
      <c r="N41" s="523"/>
      <c r="O41" s="523"/>
      <c r="P41" s="523"/>
      <c r="Q41" s="523"/>
    </row>
    <row r="42" spans="1:17" s="541" customFormat="1">
      <c r="A42" s="539"/>
      <c r="B42" s="540"/>
      <c r="C42" s="515"/>
      <c r="F42" s="542"/>
      <c r="G42" s="543"/>
      <c r="H42" s="543"/>
      <c r="I42" s="648"/>
      <c r="J42" s="641"/>
      <c r="K42" s="523"/>
      <c r="L42" s="523"/>
      <c r="M42" s="523"/>
      <c r="N42" s="523"/>
      <c r="O42" s="523"/>
      <c r="P42" s="523"/>
      <c r="Q42" s="523"/>
    </row>
    <row r="43" spans="1:17" s="541" customFormat="1">
      <c r="A43" s="539"/>
      <c r="B43" s="540"/>
      <c r="C43" s="515"/>
      <c r="F43" s="542"/>
      <c r="G43" s="543"/>
      <c r="H43" s="543"/>
      <c r="I43" s="648"/>
      <c r="J43" s="641"/>
      <c r="K43" s="523"/>
      <c r="L43" s="523"/>
      <c r="M43" s="523"/>
      <c r="N43" s="523"/>
      <c r="O43" s="523"/>
      <c r="P43" s="523"/>
      <c r="Q43" s="523"/>
    </row>
    <row r="44" spans="1:17" s="541" customFormat="1">
      <c r="A44" s="539"/>
      <c r="B44" s="540"/>
      <c r="C44" s="515"/>
      <c r="F44" s="542"/>
      <c r="G44" s="543"/>
      <c r="H44" s="543"/>
      <c r="I44" s="648"/>
      <c r="J44" s="641"/>
      <c r="K44" s="523"/>
      <c r="L44" s="523"/>
      <c r="M44" s="523"/>
      <c r="N44" s="523"/>
      <c r="O44" s="523"/>
      <c r="P44" s="523"/>
      <c r="Q44" s="523"/>
    </row>
    <row r="45" spans="1:17" s="541" customFormat="1">
      <c r="A45" s="539"/>
      <c r="B45" s="540"/>
      <c r="C45" s="515"/>
      <c r="F45" s="542"/>
      <c r="G45" s="543"/>
      <c r="H45" s="543"/>
      <c r="I45" s="648"/>
      <c r="J45" s="641"/>
      <c r="K45" s="523"/>
      <c r="L45" s="523"/>
      <c r="M45" s="523"/>
      <c r="N45" s="523"/>
      <c r="O45" s="523"/>
      <c r="P45" s="523"/>
      <c r="Q45" s="523"/>
    </row>
    <row r="46" spans="1:17" s="541" customFormat="1">
      <c r="A46" s="539"/>
      <c r="B46" s="540"/>
      <c r="C46" s="515"/>
      <c r="F46" s="542"/>
      <c r="G46" s="543"/>
      <c r="H46" s="543"/>
      <c r="I46" s="648"/>
      <c r="J46" s="641"/>
      <c r="K46" s="523"/>
      <c r="L46" s="523"/>
      <c r="M46" s="523"/>
      <c r="N46" s="523"/>
      <c r="O46" s="523"/>
      <c r="P46" s="523"/>
      <c r="Q46" s="523"/>
    </row>
    <row r="47" spans="1:17" s="541" customFormat="1">
      <c r="A47" s="539"/>
      <c r="B47" s="540"/>
      <c r="C47" s="515"/>
      <c r="F47" s="542"/>
      <c r="G47" s="543"/>
      <c r="H47" s="543"/>
      <c r="I47" s="648"/>
      <c r="J47" s="641"/>
      <c r="K47" s="523"/>
      <c r="L47" s="523"/>
      <c r="M47" s="523"/>
      <c r="N47" s="523"/>
      <c r="O47" s="523"/>
      <c r="P47" s="523"/>
      <c r="Q47" s="523"/>
    </row>
    <row r="48" spans="1:17" s="541" customFormat="1">
      <c r="A48" s="539"/>
      <c r="B48" s="540"/>
      <c r="C48" s="519"/>
      <c r="F48" s="542"/>
      <c r="G48" s="543"/>
      <c r="H48" s="543"/>
      <c r="I48" s="648"/>
      <c r="J48" s="641"/>
      <c r="K48" s="523"/>
      <c r="L48" s="523"/>
      <c r="M48" s="523"/>
      <c r="N48" s="523"/>
      <c r="O48" s="523"/>
      <c r="P48" s="523"/>
      <c r="Q48" s="523"/>
    </row>
    <row r="49" spans="1:17" s="541" customFormat="1">
      <c r="A49" s="539"/>
      <c r="B49" s="540"/>
      <c r="C49" s="622"/>
      <c r="F49" s="542"/>
      <c r="G49" s="543"/>
      <c r="H49" s="543"/>
      <c r="I49" s="648"/>
      <c r="J49" s="641"/>
      <c r="K49" s="523"/>
      <c r="L49" s="523"/>
      <c r="M49" s="523"/>
      <c r="N49" s="523"/>
      <c r="O49" s="523"/>
      <c r="P49" s="523"/>
      <c r="Q49" s="523"/>
    </row>
    <row r="50" spans="1:17" s="541" customFormat="1">
      <c r="A50" s="539"/>
      <c r="B50" s="540"/>
      <c r="C50" s="658"/>
      <c r="F50" s="542"/>
      <c r="G50" s="543"/>
      <c r="H50" s="543"/>
      <c r="I50" s="648"/>
      <c r="J50" s="641"/>
      <c r="K50" s="523"/>
      <c r="L50" s="523"/>
      <c r="M50" s="523"/>
      <c r="N50" s="523"/>
      <c r="O50" s="523"/>
      <c r="P50" s="523"/>
      <c r="Q50" s="523"/>
    </row>
    <row r="51" spans="1:17" s="541" customFormat="1">
      <c r="A51" s="539"/>
      <c r="B51" s="540"/>
      <c r="C51" s="622"/>
      <c r="F51" s="542"/>
      <c r="G51" s="543"/>
      <c r="H51" s="543"/>
      <c r="I51" s="648"/>
      <c r="J51" s="641"/>
      <c r="K51" s="523"/>
      <c r="L51" s="523"/>
      <c r="M51" s="523"/>
      <c r="N51" s="523"/>
      <c r="O51" s="523"/>
      <c r="P51" s="523"/>
      <c r="Q51" s="523"/>
    </row>
    <row r="52" spans="1:17" s="541" customFormat="1">
      <c r="A52" s="539"/>
      <c r="B52" s="540"/>
      <c r="C52" s="658"/>
      <c r="F52" s="542"/>
      <c r="G52" s="543"/>
      <c r="H52" s="543"/>
      <c r="I52" s="648"/>
      <c r="J52" s="641"/>
      <c r="K52" s="523"/>
      <c r="L52" s="523"/>
      <c r="M52" s="523"/>
      <c r="N52" s="523"/>
      <c r="O52" s="523"/>
      <c r="P52" s="523"/>
      <c r="Q52" s="523"/>
    </row>
    <row r="53" spans="1:17" s="541" customFormat="1">
      <c r="A53" s="539"/>
      <c r="B53" s="540"/>
      <c r="F53" s="542"/>
      <c r="G53" s="543"/>
      <c r="H53" s="543"/>
      <c r="I53" s="648"/>
      <c r="J53" s="641"/>
      <c r="K53" s="523"/>
      <c r="L53" s="523"/>
      <c r="M53" s="523"/>
      <c r="N53" s="523"/>
      <c r="O53" s="523"/>
      <c r="P53" s="523"/>
      <c r="Q53" s="523"/>
    </row>
    <row r="54" spans="1:17" s="541" customFormat="1">
      <c r="A54" s="539"/>
      <c r="B54" s="540"/>
      <c r="F54" s="542"/>
      <c r="G54" s="543"/>
      <c r="H54" s="543"/>
      <c r="I54" s="648"/>
      <c r="J54" s="641"/>
      <c r="K54" s="523"/>
      <c r="L54" s="523"/>
      <c r="M54" s="523"/>
      <c r="N54" s="523"/>
      <c r="O54" s="523"/>
      <c r="P54" s="523"/>
      <c r="Q54" s="523"/>
    </row>
    <row r="55" spans="1:17" s="541" customFormat="1">
      <c r="A55" s="539"/>
      <c r="B55" s="540"/>
      <c r="F55" s="542"/>
      <c r="G55" s="543"/>
      <c r="H55" s="543"/>
      <c r="I55" s="648"/>
      <c r="J55" s="641"/>
      <c r="K55" s="523"/>
      <c r="L55" s="523"/>
      <c r="M55" s="523"/>
      <c r="N55" s="523"/>
      <c r="O55" s="523"/>
      <c r="P55" s="523"/>
      <c r="Q55" s="523"/>
    </row>
    <row r="56" spans="1:17" s="541" customFormat="1">
      <c r="A56" s="539"/>
      <c r="B56" s="540"/>
      <c r="F56" s="542"/>
      <c r="G56" s="543"/>
      <c r="H56" s="543"/>
      <c r="I56" s="648"/>
      <c r="J56" s="641"/>
      <c r="K56" s="523"/>
      <c r="L56" s="523"/>
      <c r="M56" s="523"/>
      <c r="N56" s="523"/>
      <c r="O56" s="523"/>
      <c r="P56" s="523"/>
      <c r="Q56" s="523"/>
    </row>
    <row r="57" spans="1:17" s="541" customFormat="1">
      <c r="A57" s="539"/>
      <c r="B57" s="540"/>
      <c r="F57" s="542"/>
      <c r="G57" s="543"/>
      <c r="H57" s="543"/>
      <c r="I57" s="648"/>
      <c r="J57" s="641"/>
      <c r="K57" s="523"/>
      <c r="L57" s="523"/>
      <c r="M57" s="523"/>
      <c r="N57" s="523"/>
      <c r="O57" s="523"/>
      <c r="P57" s="523"/>
      <c r="Q57" s="523"/>
    </row>
    <row r="58" spans="1:17" s="541" customFormat="1">
      <c r="A58" s="539"/>
      <c r="B58" s="540"/>
      <c r="F58" s="542"/>
      <c r="G58" s="543"/>
      <c r="H58" s="543"/>
      <c r="I58" s="648"/>
      <c r="J58" s="641"/>
      <c r="K58" s="523"/>
      <c r="L58" s="523"/>
      <c r="M58" s="523"/>
      <c r="N58" s="523"/>
      <c r="O58" s="523"/>
      <c r="P58" s="523"/>
      <c r="Q58" s="523"/>
    </row>
    <row r="59" spans="1:17" s="541" customFormat="1">
      <c r="A59" s="539"/>
      <c r="B59" s="540"/>
      <c r="F59" s="542"/>
      <c r="G59" s="543"/>
      <c r="H59" s="543"/>
      <c r="I59" s="648"/>
      <c r="J59" s="641"/>
      <c r="K59" s="523"/>
      <c r="L59" s="523"/>
      <c r="M59" s="523"/>
      <c r="N59" s="523"/>
      <c r="O59" s="523"/>
      <c r="P59" s="523"/>
      <c r="Q59" s="523"/>
    </row>
    <row r="60" spans="1:17" s="541" customFormat="1">
      <c r="A60" s="539"/>
      <c r="B60" s="540"/>
      <c r="F60" s="542"/>
      <c r="G60" s="543"/>
      <c r="H60" s="543"/>
      <c r="I60" s="648"/>
      <c r="J60" s="641"/>
      <c r="K60" s="523"/>
      <c r="L60" s="523"/>
      <c r="M60" s="523"/>
      <c r="N60" s="523"/>
      <c r="O60" s="523"/>
      <c r="P60" s="523"/>
      <c r="Q60" s="523"/>
    </row>
  </sheetData>
  <customSheetViews>
    <customSheetView guid="{D18DB499-0579-FF4A-9B8B-3F60D92FC7BB}" showPageBreaks="1" zeroValues="0" printArea="1" view="pageBreakPreview">
      <pane ySplit="3" topLeftCell="A4" activePane="bottomLeft" state="frozenSplit"/>
      <selection pane="bottomLeft" activeCell="I12" sqref="I12"/>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pane ySplit="3" topLeftCell="A4" activePane="bottomLeft" state="frozenSplit"/>
      <selection pane="bottomLeft" activeCell="I12" sqref="I12"/>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pane ySplit="3" topLeftCell="A4" activePane="bottomLeft" state="frozenSplit"/>
      <selection pane="bottomLeft" activeCell="I12" sqref="I12"/>
      <pageMargins left="0.55118110236220474" right="0.19685039370078741" top="0.35433070866141736" bottom="0.78740157480314965" header="0.19685039370078741" footer="0.31496062992125984"/>
      <pageSetup paperSize="9" scale="97" orientation="portrait" r:id="rId3"/>
    </customSheetView>
  </customSheetViews>
  <mergeCells count="4">
    <mergeCell ref="A1:B2"/>
    <mergeCell ref="D1:G1"/>
    <mergeCell ref="D2:G2"/>
    <mergeCell ref="G13:H13"/>
  </mergeCells>
  <pageMargins left="0.55118110236220474" right="0.19685039370078741" top="0.35433070866141736" bottom="0.78740157480314965" header="0.19685039370078741" footer="0.31496062992125984"/>
  <pageSetup paperSize="9" scale="9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1"/>
  <sheetViews>
    <sheetView showGridLines="0" view="pageBreakPreview" topLeftCell="A409" zoomScaleNormal="100" zoomScaleSheetLayoutView="100" workbookViewId="0">
      <selection activeCell="C409" sqref="C409"/>
    </sheetView>
  </sheetViews>
  <sheetFormatPr baseColWidth="10" defaultColWidth="9.1640625" defaultRowHeight="11"/>
  <cols>
    <col min="1" max="1" width="3.5" style="1" customWidth="1"/>
    <col min="2" max="2" width="8.5" style="3" customWidth="1"/>
    <col min="3" max="3" width="32.6640625" style="2" customWidth="1"/>
    <col min="4" max="4" width="21.33203125" style="77" customWidth="1"/>
    <col min="5" max="5" width="31" style="77" bestFit="1" customWidth="1"/>
    <col min="6" max="6" width="25.83203125" style="77" bestFit="1" customWidth="1"/>
    <col min="7" max="7" width="14.1640625" style="75" bestFit="1" customWidth="1"/>
    <col min="8" max="9" width="9.1640625" style="2"/>
    <col min="10" max="13" width="9.1640625" style="6"/>
    <col min="14" max="16384" width="9.1640625" style="2"/>
  </cols>
  <sheetData>
    <row r="1" spans="1:13" s="20" customFormat="1" ht="60">
      <c r="A1" s="1004" t="s">
        <v>12</v>
      </c>
      <c r="B1" s="1005"/>
      <c r="C1" s="33" t="s">
        <v>11</v>
      </c>
      <c r="D1" s="33" t="s">
        <v>301</v>
      </c>
      <c r="E1" s="33" t="s">
        <v>303</v>
      </c>
      <c r="F1" s="33" t="s">
        <v>331</v>
      </c>
      <c r="G1" s="33" t="s">
        <v>302</v>
      </c>
      <c r="J1" s="26"/>
      <c r="K1" s="26"/>
      <c r="L1" s="26"/>
      <c r="M1" s="26"/>
    </row>
    <row r="2" spans="1:13" s="20" customFormat="1" ht="13">
      <c r="A2" s="231"/>
      <c r="B2" s="232"/>
      <c r="C2" s="233" t="s">
        <v>113</v>
      </c>
      <c r="D2" s="245"/>
      <c r="E2" s="245"/>
      <c r="F2" s="234"/>
      <c r="G2" s="235"/>
      <c r="J2" s="26"/>
      <c r="K2" s="26"/>
      <c r="L2" s="26"/>
      <c r="M2" s="26"/>
    </row>
    <row r="3" spans="1:13" s="20" customFormat="1" ht="13">
      <c r="A3" s="452"/>
      <c r="B3" s="453"/>
      <c r="C3" s="454"/>
      <c r="D3" s="455"/>
      <c r="E3" s="455"/>
      <c r="F3" s="456"/>
      <c r="G3" s="457"/>
      <c r="J3" s="26"/>
      <c r="K3" s="26"/>
      <c r="L3" s="26"/>
      <c r="M3" s="26"/>
    </row>
    <row r="4" spans="1:13" ht="14">
      <c r="A4" s="37">
        <v>2</v>
      </c>
      <c r="B4" s="38"/>
      <c r="C4" s="39" t="s">
        <v>29</v>
      </c>
      <c r="D4" s="174"/>
      <c r="E4" s="174"/>
      <c r="F4" s="51"/>
      <c r="G4" s="70"/>
    </row>
    <row r="5" spans="1:13">
      <c r="C5" s="4"/>
      <c r="D5" s="466"/>
      <c r="E5" s="466"/>
      <c r="F5" s="76"/>
      <c r="G5" s="74"/>
    </row>
    <row r="6" spans="1:13" ht="24">
      <c r="A6" s="47">
        <f>$A$4</f>
        <v>2</v>
      </c>
      <c r="B6" s="56" t="s">
        <v>5</v>
      </c>
      <c r="C6" s="220" t="s">
        <v>106</v>
      </c>
      <c r="D6" s="467"/>
      <c r="E6" s="467"/>
      <c r="F6" s="144"/>
      <c r="G6" s="90"/>
    </row>
    <row r="7" spans="1:13" ht="12">
      <c r="A7" s="47"/>
      <c r="B7" s="56"/>
      <c r="C7" s="95" t="s">
        <v>65</v>
      </c>
      <c r="D7" s="468"/>
      <c r="E7" s="468"/>
      <c r="F7" s="144"/>
      <c r="G7" s="90"/>
    </row>
    <row r="8" spans="1:13" ht="12">
      <c r="A8" s="43"/>
      <c r="B8" s="78"/>
      <c r="C8" s="91" t="s">
        <v>66</v>
      </c>
      <c r="D8" s="469"/>
      <c r="E8" s="469"/>
      <c r="F8" s="144"/>
      <c r="G8" s="90"/>
    </row>
    <row r="9" spans="1:13" ht="12">
      <c r="A9" s="43"/>
      <c r="B9" s="78"/>
      <c r="C9" s="91" t="s">
        <v>67</v>
      </c>
      <c r="D9" s="469"/>
      <c r="E9" s="469"/>
      <c r="F9" s="144"/>
      <c r="G9" s="90"/>
    </row>
    <row r="10" spans="1:13" ht="12">
      <c r="A10" s="43"/>
      <c r="B10" s="78"/>
      <c r="C10" s="91" t="s">
        <v>68</v>
      </c>
      <c r="D10" s="469"/>
      <c r="E10" s="469"/>
      <c r="F10" s="144"/>
      <c r="G10" s="90"/>
    </row>
    <row r="11" spans="1:13" ht="12">
      <c r="A11" s="43"/>
      <c r="B11" s="78"/>
      <c r="C11" s="185" t="s">
        <v>102</v>
      </c>
      <c r="D11" s="469"/>
      <c r="E11" s="469"/>
      <c r="F11" s="144"/>
      <c r="G11" s="90"/>
    </row>
    <row r="12" spans="1:13" ht="48">
      <c r="A12" s="43"/>
      <c r="B12" s="78"/>
      <c r="C12" s="186" t="s">
        <v>80</v>
      </c>
      <c r="D12" s="470"/>
      <c r="E12" s="470"/>
      <c r="F12" s="144"/>
      <c r="G12" s="90"/>
    </row>
    <row r="13" spans="1:13" ht="24">
      <c r="A13" s="43"/>
      <c r="B13" s="78"/>
      <c r="C13" s="186" t="s">
        <v>81</v>
      </c>
      <c r="D13" s="470"/>
      <c r="E13" s="470"/>
      <c r="F13" s="144"/>
      <c r="G13" s="90"/>
    </row>
    <row r="14" spans="1:13" ht="12">
      <c r="A14" s="43"/>
      <c r="B14" s="78"/>
      <c r="C14" s="92" t="s">
        <v>69</v>
      </c>
      <c r="D14" s="471"/>
      <c r="E14" s="471"/>
      <c r="F14" s="144"/>
      <c r="G14" s="90"/>
    </row>
    <row r="15" spans="1:13" ht="72">
      <c r="A15" s="43"/>
      <c r="B15" s="78"/>
      <c r="C15" s="120" t="s">
        <v>52</v>
      </c>
      <c r="D15" s="467"/>
      <c r="E15" s="467"/>
      <c r="F15" s="144"/>
      <c r="G15" s="90"/>
    </row>
    <row r="16" spans="1:13" ht="36">
      <c r="A16" s="43"/>
      <c r="B16" s="78"/>
      <c r="C16" s="230" t="s">
        <v>112</v>
      </c>
      <c r="D16" s="464" t="s">
        <v>304</v>
      </c>
      <c r="E16" s="464"/>
      <c r="F16" s="145"/>
      <c r="G16" s="93"/>
    </row>
    <row r="17" spans="1:7" ht="12">
      <c r="A17" s="43"/>
      <c r="B17" s="78"/>
      <c r="C17" s="95"/>
      <c r="D17" s="468"/>
      <c r="E17" s="468"/>
      <c r="F17" s="144"/>
      <c r="G17" s="96"/>
    </row>
    <row r="18" spans="1:7" ht="372">
      <c r="A18" s="47">
        <f>$A$4</f>
        <v>2</v>
      </c>
      <c r="B18" s="78" t="s">
        <v>6</v>
      </c>
      <c r="C18" s="882" t="s">
        <v>928</v>
      </c>
      <c r="D18" s="477"/>
      <c r="E18" s="477"/>
      <c r="F18" s="146"/>
      <c r="G18" s="100"/>
    </row>
    <row r="19" spans="1:7" ht="108">
      <c r="A19" s="47"/>
      <c r="B19" s="78"/>
      <c r="C19" s="165" t="s">
        <v>929</v>
      </c>
      <c r="D19" s="464" t="s">
        <v>305</v>
      </c>
      <c r="E19" s="465"/>
      <c r="F19" s="143"/>
      <c r="G19" s="103"/>
    </row>
    <row r="20" spans="1:7" ht="12">
      <c r="A20" s="47"/>
      <c r="B20" s="78"/>
      <c r="C20" s="99"/>
      <c r="D20" s="478"/>
      <c r="E20" s="478"/>
      <c r="F20" s="146"/>
      <c r="G20" s="104"/>
    </row>
    <row r="21" spans="1:7" ht="361">
      <c r="A21" s="47">
        <f>$A$4</f>
        <v>2</v>
      </c>
      <c r="B21" s="78" t="s">
        <v>8</v>
      </c>
      <c r="C21" s="166" t="s">
        <v>337</v>
      </c>
      <c r="D21" s="172"/>
      <c r="E21" s="172"/>
      <c r="F21" s="172"/>
      <c r="G21" s="173"/>
    </row>
    <row r="22" spans="1:7" ht="96">
      <c r="A22" s="47"/>
      <c r="B22" s="78"/>
      <c r="C22" s="165" t="s">
        <v>338</v>
      </c>
      <c r="D22" s="464" t="s">
        <v>306</v>
      </c>
      <c r="E22" s="465"/>
      <c r="F22" s="111"/>
      <c r="G22" s="103"/>
    </row>
    <row r="23" spans="1:7" ht="12">
      <c r="A23" s="47"/>
      <c r="B23" s="78"/>
      <c r="C23" s="105"/>
      <c r="D23" s="479"/>
      <c r="E23" s="479"/>
      <c r="F23" s="106"/>
      <c r="G23" s="106"/>
    </row>
    <row r="24" spans="1:7" ht="13">
      <c r="A24" s="231"/>
      <c r="B24" s="232"/>
      <c r="C24" s="233" t="s">
        <v>114</v>
      </c>
      <c r="D24" s="480"/>
      <c r="E24" s="480"/>
      <c r="F24" s="481"/>
      <c r="G24" s="482"/>
    </row>
    <row r="25" spans="1:7" ht="13">
      <c r="A25" s="452"/>
      <c r="B25" s="453"/>
      <c r="C25" s="454"/>
      <c r="D25" s="483"/>
      <c r="E25" s="483"/>
      <c r="F25" s="484"/>
      <c r="G25" s="485"/>
    </row>
    <row r="26" spans="1:7" ht="14">
      <c r="A26" s="48">
        <v>3</v>
      </c>
      <c r="B26" s="50"/>
      <c r="C26" s="39" t="s">
        <v>29</v>
      </c>
      <c r="D26" s="486"/>
      <c r="E26" s="486"/>
      <c r="F26" s="486"/>
      <c r="G26" s="487"/>
    </row>
    <row r="27" spans="1:7" ht="12">
      <c r="A27" s="282"/>
      <c r="B27" s="283"/>
      <c r="C27" s="284"/>
      <c r="D27" s="472"/>
      <c r="E27" s="472"/>
      <c r="F27" s="473"/>
      <c r="G27" s="474"/>
    </row>
    <row r="28" spans="1:7" ht="24">
      <c r="A28" s="256">
        <f>$A$26</f>
        <v>3</v>
      </c>
      <c r="B28" s="285" t="s">
        <v>5</v>
      </c>
      <c r="C28" s="220" t="s">
        <v>106</v>
      </c>
      <c r="D28" s="467"/>
      <c r="E28" s="467"/>
      <c r="F28" s="286"/>
      <c r="G28" s="82"/>
    </row>
    <row r="29" spans="1:7" ht="12">
      <c r="A29" s="256"/>
      <c r="B29" s="285"/>
      <c r="C29" s="120" t="s">
        <v>65</v>
      </c>
      <c r="D29" s="467"/>
      <c r="E29" s="467"/>
      <c r="F29" s="286"/>
      <c r="G29" s="82"/>
    </row>
    <row r="30" spans="1:7" ht="12">
      <c r="A30" s="249"/>
      <c r="B30" s="288"/>
      <c r="C30" s="185" t="s">
        <v>124</v>
      </c>
      <c r="D30" s="475"/>
      <c r="E30" s="475"/>
      <c r="F30" s="286"/>
      <c r="G30" s="82"/>
    </row>
    <row r="31" spans="1:7" ht="12">
      <c r="A31" s="249"/>
      <c r="B31" s="288"/>
      <c r="C31" s="185" t="s">
        <v>67</v>
      </c>
      <c r="D31" s="475"/>
      <c r="E31" s="475"/>
      <c r="F31" s="286"/>
      <c r="G31" s="82"/>
    </row>
    <row r="32" spans="1:7" ht="12">
      <c r="A32" s="249"/>
      <c r="B32" s="288"/>
      <c r="C32" s="185" t="s">
        <v>68</v>
      </c>
      <c r="D32" s="475"/>
      <c r="E32" s="475"/>
      <c r="F32" s="286"/>
      <c r="G32" s="82"/>
    </row>
    <row r="33" spans="1:7" ht="12">
      <c r="A33" s="249"/>
      <c r="B33" s="288"/>
      <c r="C33" s="185" t="s">
        <v>125</v>
      </c>
      <c r="D33" s="475"/>
      <c r="E33" s="475"/>
      <c r="F33" s="286"/>
      <c r="G33" s="82"/>
    </row>
    <row r="34" spans="1:7" ht="48">
      <c r="A34" s="249"/>
      <c r="B34" s="288"/>
      <c r="C34" s="290" t="s">
        <v>80</v>
      </c>
      <c r="D34" s="470"/>
      <c r="E34" s="470"/>
      <c r="F34" s="286"/>
      <c r="G34" s="82"/>
    </row>
    <row r="35" spans="1:7" ht="24">
      <c r="A35" s="249"/>
      <c r="B35" s="288"/>
      <c r="C35" s="290" t="s">
        <v>81</v>
      </c>
      <c r="D35" s="470"/>
      <c r="E35" s="470"/>
      <c r="F35" s="286"/>
      <c r="G35" s="82"/>
    </row>
    <row r="36" spans="1:7" ht="12">
      <c r="A36" s="249"/>
      <c r="B36" s="288"/>
      <c r="C36" s="92" t="s">
        <v>69</v>
      </c>
      <c r="D36" s="471"/>
      <c r="E36" s="471"/>
      <c r="F36" s="286"/>
      <c r="G36" s="82"/>
    </row>
    <row r="37" spans="1:7" ht="72">
      <c r="A37" s="249"/>
      <c r="B37" s="288"/>
      <c r="C37" s="120" t="s">
        <v>52</v>
      </c>
      <c r="D37" s="467"/>
      <c r="E37" s="467"/>
      <c r="F37" s="286"/>
      <c r="G37" s="82"/>
    </row>
    <row r="38" spans="1:7" ht="60">
      <c r="A38" s="249"/>
      <c r="B38" s="288"/>
      <c r="C38" s="120" t="s">
        <v>126</v>
      </c>
      <c r="D38" s="467"/>
      <c r="E38" s="467"/>
      <c r="F38" s="286"/>
      <c r="G38" s="82"/>
    </row>
    <row r="39" spans="1:7" ht="36">
      <c r="A39" s="249"/>
      <c r="B39" s="288"/>
      <c r="C39" s="291" t="s">
        <v>112</v>
      </c>
      <c r="D39" s="464" t="s">
        <v>307</v>
      </c>
      <c r="E39" s="464"/>
      <c r="F39" s="227"/>
      <c r="G39" s="228"/>
    </row>
    <row r="40" spans="1:7" ht="12">
      <c r="A40" s="249"/>
      <c r="B40" s="288"/>
      <c r="C40" s="120"/>
      <c r="D40" s="467"/>
      <c r="E40" s="467"/>
      <c r="F40" s="286"/>
      <c r="G40" s="292"/>
    </row>
    <row r="41" spans="1:7" ht="372">
      <c r="A41" s="256">
        <f>$A$26</f>
        <v>3</v>
      </c>
      <c r="B41" s="288" t="s">
        <v>8</v>
      </c>
      <c r="C41" s="882" t="s">
        <v>928</v>
      </c>
      <c r="D41" s="476"/>
      <c r="E41" s="476"/>
      <c r="F41" s="146"/>
      <c r="G41" s="100"/>
    </row>
    <row r="42" spans="1:7" ht="108">
      <c r="A42" s="256"/>
      <c r="B42" s="288"/>
      <c r="C42" s="165" t="s">
        <v>929</v>
      </c>
      <c r="D42" s="464" t="s">
        <v>308</v>
      </c>
      <c r="E42" s="465"/>
      <c r="F42" s="143"/>
      <c r="G42" s="103"/>
    </row>
    <row r="43" spans="1:7" ht="12">
      <c r="A43" s="256"/>
      <c r="B43" s="288"/>
      <c r="C43" s="99"/>
      <c r="D43" s="478"/>
      <c r="E43" s="478"/>
      <c r="F43" s="146"/>
      <c r="G43" s="104"/>
    </row>
    <row r="44" spans="1:7" ht="361">
      <c r="A44" s="256">
        <f>$A$26</f>
        <v>3</v>
      </c>
      <c r="B44" s="288" t="s">
        <v>10</v>
      </c>
      <c r="C44" s="296" t="s">
        <v>337</v>
      </c>
      <c r="D44" s="299"/>
      <c r="E44" s="299"/>
      <c r="F44" s="299"/>
      <c r="G44" s="300"/>
    </row>
    <row r="45" spans="1:7" ht="96">
      <c r="A45" s="256"/>
      <c r="B45" s="288"/>
      <c r="C45" s="102" t="s">
        <v>338</v>
      </c>
      <c r="D45" s="464" t="s">
        <v>309</v>
      </c>
      <c r="E45" s="465"/>
      <c r="F45" s="111"/>
      <c r="G45" s="111"/>
    </row>
    <row r="46" spans="1:7" ht="12">
      <c r="A46" s="256"/>
      <c r="B46" s="288"/>
      <c r="C46" s="296"/>
      <c r="D46" s="314"/>
      <c r="E46" s="314"/>
      <c r="F46" s="104"/>
      <c r="G46" s="104"/>
    </row>
    <row r="47" spans="1:7" ht="13">
      <c r="A47" s="231"/>
      <c r="B47" s="232"/>
      <c r="C47" s="233" t="s">
        <v>136</v>
      </c>
      <c r="D47" s="480"/>
      <c r="E47" s="480"/>
      <c r="F47" s="481"/>
      <c r="G47" s="482"/>
    </row>
    <row r="48" spans="1:7" ht="13">
      <c r="A48" s="452"/>
      <c r="B48" s="453"/>
      <c r="C48" s="454"/>
      <c r="D48" s="483"/>
      <c r="E48" s="483"/>
      <c r="F48" s="484"/>
      <c r="G48" s="485"/>
    </row>
    <row r="49" spans="1:7" ht="14">
      <c r="A49" s="48">
        <v>2</v>
      </c>
      <c r="B49" s="50"/>
      <c r="C49" s="39" t="s">
        <v>29</v>
      </c>
      <c r="D49" s="486"/>
      <c r="E49" s="486"/>
      <c r="F49" s="486"/>
      <c r="G49" s="487"/>
    </row>
    <row r="50" spans="1:7" ht="12">
      <c r="A50" s="282"/>
      <c r="B50" s="283"/>
      <c r="C50" s="284"/>
      <c r="D50" s="472"/>
      <c r="E50" s="472"/>
      <c r="F50" s="473"/>
      <c r="G50" s="474"/>
    </row>
    <row r="51" spans="1:7" ht="24">
      <c r="A51" s="256">
        <f>$A$49</f>
        <v>2</v>
      </c>
      <c r="B51" s="285" t="s">
        <v>5</v>
      </c>
      <c r="C51" s="220" t="s">
        <v>106</v>
      </c>
      <c r="D51" s="467"/>
      <c r="E51" s="467"/>
      <c r="F51" s="286"/>
      <c r="G51" s="82"/>
    </row>
    <row r="52" spans="1:7" ht="12">
      <c r="A52" s="256"/>
      <c r="B52" s="285"/>
      <c r="C52" s="120" t="s">
        <v>65</v>
      </c>
      <c r="D52" s="467"/>
      <c r="E52" s="467"/>
      <c r="F52" s="286"/>
      <c r="G52" s="82"/>
    </row>
    <row r="53" spans="1:7" ht="12">
      <c r="A53" s="249"/>
      <c r="B53" s="288"/>
      <c r="C53" s="185" t="s">
        <v>143</v>
      </c>
      <c r="D53" s="475"/>
      <c r="E53" s="475"/>
      <c r="F53" s="286"/>
      <c r="G53" s="82"/>
    </row>
    <row r="54" spans="1:7" ht="12">
      <c r="A54" s="249"/>
      <c r="B54" s="288"/>
      <c r="C54" s="185" t="s">
        <v>144</v>
      </c>
      <c r="D54" s="475"/>
      <c r="E54" s="475"/>
      <c r="F54" s="286"/>
      <c r="G54" s="82"/>
    </row>
    <row r="55" spans="1:7" ht="12">
      <c r="A55" s="249"/>
      <c r="B55" s="288"/>
      <c r="C55" s="185" t="s">
        <v>145</v>
      </c>
      <c r="D55" s="475"/>
      <c r="E55" s="475"/>
      <c r="F55" s="286"/>
      <c r="G55" s="82"/>
    </row>
    <row r="56" spans="1:7" ht="12">
      <c r="A56" s="249"/>
      <c r="B56" s="288"/>
      <c r="C56" s="185" t="s">
        <v>102</v>
      </c>
      <c r="D56" s="475"/>
      <c r="E56" s="475"/>
      <c r="F56" s="286"/>
      <c r="G56" s="82"/>
    </row>
    <row r="57" spans="1:7" ht="48">
      <c r="A57" s="249"/>
      <c r="B57" s="288"/>
      <c r="C57" s="290" t="s">
        <v>80</v>
      </c>
      <c r="D57" s="470"/>
      <c r="E57" s="470"/>
      <c r="F57" s="286"/>
      <c r="G57" s="82"/>
    </row>
    <row r="58" spans="1:7" ht="24">
      <c r="A58" s="249"/>
      <c r="B58" s="288"/>
      <c r="C58" s="290" t="s">
        <v>81</v>
      </c>
      <c r="D58" s="470"/>
      <c r="E58" s="470"/>
      <c r="F58" s="286"/>
      <c r="G58" s="82"/>
    </row>
    <row r="59" spans="1:7" ht="12">
      <c r="A59" s="249"/>
      <c r="B59" s="288"/>
      <c r="C59" s="92" t="s">
        <v>69</v>
      </c>
      <c r="D59" s="471"/>
      <c r="E59" s="471"/>
      <c r="F59" s="286"/>
      <c r="G59" s="82"/>
    </row>
    <row r="60" spans="1:7" ht="72">
      <c r="A60" s="249"/>
      <c r="B60" s="288"/>
      <c r="C60" s="120" t="s">
        <v>52</v>
      </c>
      <c r="D60" s="467"/>
      <c r="E60" s="467"/>
      <c r="F60" s="286"/>
      <c r="G60" s="82"/>
    </row>
    <row r="61" spans="1:7" ht="60">
      <c r="A61" s="249"/>
      <c r="B61" s="288"/>
      <c r="C61" s="120" t="s">
        <v>126</v>
      </c>
      <c r="D61" s="467"/>
      <c r="E61" s="467"/>
      <c r="F61" s="286"/>
      <c r="G61" s="82"/>
    </row>
    <row r="62" spans="1:7" ht="36">
      <c r="A62" s="249"/>
      <c r="B62" s="288"/>
      <c r="C62" s="291" t="s">
        <v>112</v>
      </c>
      <c r="D62" s="464" t="s">
        <v>304</v>
      </c>
      <c r="E62" s="464"/>
      <c r="F62" s="227"/>
      <c r="G62" s="228"/>
    </row>
    <row r="63" spans="1:7" ht="12">
      <c r="A63" s="249"/>
      <c r="B63" s="288"/>
      <c r="C63" s="120"/>
      <c r="D63" s="467"/>
      <c r="E63" s="467"/>
      <c r="F63" s="286"/>
      <c r="G63" s="292"/>
    </row>
    <row r="64" spans="1:7" ht="372">
      <c r="A64" s="256">
        <f>$A$49</f>
        <v>2</v>
      </c>
      <c r="B64" s="288" t="s">
        <v>8</v>
      </c>
      <c r="C64" s="882" t="s">
        <v>928</v>
      </c>
      <c r="D64" s="476"/>
      <c r="E64" s="476"/>
      <c r="F64" s="146"/>
      <c r="G64" s="100"/>
    </row>
    <row r="65" spans="1:7" ht="108">
      <c r="A65" s="256"/>
      <c r="B65" s="288"/>
      <c r="C65" s="165" t="s">
        <v>929</v>
      </c>
      <c r="D65" s="464" t="s">
        <v>306</v>
      </c>
      <c r="E65" s="465"/>
      <c r="F65" s="143"/>
      <c r="G65" s="103"/>
    </row>
    <row r="66" spans="1:7" ht="12">
      <c r="A66" s="256"/>
      <c r="B66" s="288"/>
      <c r="C66" s="99"/>
      <c r="D66" s="478"/>
      <c r="E66" s="478"/>
      <c r="F66" s="146"/>
      <c r="G66" s="104"/>
    </row>
    <row r="67" spans="1:7" ht="361">
      <c r="A67" s="256">
        <f>$A$49</f>
        <v>2</v>
      </c>
      <c r="B67" s="288" t="s">
        <v>10</v>
      </c>
      <c r="C67" s="296" t="s">
        <v>337</v>
      </c>
      <c r="D67" s="299"/>
      <c r="E67" s="299"/>
      <c r="F67" s="299"/>
      <c r="G67" s="300"/>
    </row>
    <row r="68" spans="1:7" ht="96">
      <c r="A68" s="256"/>
      <c r="B68" s="288"/>
      <c r="C68" s="102" t="s">
        <v>338</v>
      </c>
      <c r="D68" s="464" t="s">
        <v>310</v>
      </c>
      <c r="E68" s="465"/>
      <c r="F68" s="111"/>
      <c r="G68" s="111"/>
    </row>
    <row r="69" spans="1:7" ht="12">
      <c r="A69" s="256"/>
      <c r="B69" s="288"/>
      <c r="C69" s="296"/>
      <c r="D69" s="314"/>
      <c r="E69" s="314"/>
      <c r="F69" s="104"/>
      <c r="G69" s="104"/>
    </row>
    <row r="70" spans="1:7" ht="13">
      <c r="A70" s="231"/>
      <c r="B70" s="232"/>
      <c r="C70" s="233" t="s">
        <v>151</v>
      </c>
      <c r="D70" s="480"/>
      <c r="E70" s="480"/>
      <c r="F70" s="481"/>
      <c r="G70" s="482"/>
    </row>
    <row r="71" spans="1:7" ht="13">
      <c r="A71" s="452"/>
      <c r="B71" s="453"/>
      <c r="C71" s="454"/>
      <c r="D71" s="483"/>
      <c r="E71" s="483"/>
      <c r="F71" s="484"/>
      <c r="G71" s="485"/>
    </row>
    <row r="72" spans="1:7" ht="14">
      <c r="A72" s="48">
        <v>2</v>
      </c>
      <c r="B72" s="50"/>
      <c r="C72" s="39" t="s">
        <v>29</v>
      </c>
      <c r="D72" s="486"/>
      <c r="E72" s="486"/>
      <c r="F72" s="486"/>
      <c r="G72" s="487"/>
    </row>
    <row r="73" spans="1:7" ht="12">
      <c r="A73" s="282"/>
      <c r="B73" s="283"/>
      <c r="C73" s="284"/>
      <c r="D73" s="472"/>
      <c r="E73" s="472"/>
      <c r="F73" s="473"/>
      <c r="G73" s="474"/>
    </row>
    <row r="74" spans="1:7" ht="24">
      <c r="A74" s="256">
        <f>$A$72</f>
        <v>2</v>
      </c>
      <c r="B74" s="285" t="s">
        <v>5</v>
      </c>
      <c r="C74" s="220" t="s">
        <v>106</v>
      </c>
      <c r="D74" s="467"/>
      <c r="E74" s="467"/>
      <c r="F74" s="286"/>
      <c r="G74" s="82"/>
    </row>
    <row r="75" spans="1:7" ht="12">
      <c r="A75" s="256"/>
      <c r="B75" s="285"/>
      <c r="C75" s="120" t="s">
        <v>65</v>
      </c>
      <c r="D75" s="467"/>
      <c r="E75" s="467"/>
      <c r="F75" s="286"/>
      <c r="G75" s="82"/>
    </row>
    <row r="76" spans="1:7" ht="12">
      <c r="A76" s="249"/>
      <c r="B76" s="288"/>
      <c r="C76" s="185" t="s">
        <v>124</v>
      </c>
      <c r="D76" s="475"/>
      <c r="E76" s="475"/>
      <c r="F76" s="286"/>
      <c r="G76" s="82"/>
    </row>
    <row r="77" spans="1:7" ht="12">
      <c r="A77" s="249"/>
      <c r="B77" s="288"/>
      <c r="C77" s="185" t="s">
        <v>67</v>
      </c>
      <c r="D77" s="475"/>
      <c r="E77" s="475"/>
      <c r="F77" s="286"/>
      <c r="G77" s="82"/>
    </row>
    <row r="78" spans="1:7" ht="12">
      <c r="A78" s="249"/>
      <c r="B78" s="288"/>
      <c r="C78" s="185" t="s">
        <v>145</v>
      </c>
      <c r="D78" s="475"/>
      <c r="E78" s="475"/>
      <c r="F78" s="286"/>
      <c r="G78" s="82"/>
    </row>
    <row r="79" spans="1:7" ht="12">
      <c r="A79" s="249"/>
      <c r="B79" s="288"/>
      <c r="C79" s="185" t="s">
        <v>152</v>
      </c>
      <c r="D79" s="475"/>
      <c r="E79" s="475"/>
      <c r="F79" s="286"/>
      <c r="G79" s="82"/>
    </row>
    <row r="80" spans="1:7" ht="48">
      <c r="A80" s="249"/>
      <c r="B80" s="288"/>
      <c r="C80" s="290" t="s">
        <v>80</v>
      </c>
      <c r="D80" s="470"/>
      <c r="E80" s="470"/>
      <c r="F80" s="286"/>
      <c r="G80" s="82"/>
    </row>
    <row r="81" spans="1:7" ht="24">
      <c r="A81" s="249"/>
      <c r="B81" s="288"/>
      <c r="C81" s="290" t="s">
        <v>81</v>
      </c>
      <c r="D81" s="470"/>
      <c r="E81" s="470"/>
      <c r="F81" s="286"/>
      <c r="G81" s="82"/>
    </row>
    <row r="82" spans="1:7" ht="12">
      <c r="A82" s="249"/>
      <c r="B82" s="288"/>
      <c r="C82" s="92" t="s">
        <v>69</v>
      </c>
      <c r="D82" s="471"/>
      <c r="E82" s="471"/>
      <c r="F82" s="286"/>
      <c r="G82" s="82"/>
    </row>
    <row r="83" spans="1:7" ht="72">
      <c r="A83" s="249"/>
      <c r="B83" s="288"/>
      <c r="C83" s="120" t="s">
        <v>52</v>
      </c>
      <c r="D83" s="467"/>
      <c r="E83" s="467"/>
      <c r="F83" s="286"/>
      <c r="G83" s="82"/>
    </row>
    <row r="84" spans="1:7" ht="60">
      <c r="A84" s="249"/>
      <c r="B84" s="288"/>
      <c r="C84" s="120" t="s">
        <v>126</v>
      </c>
      <c r="D84" s="467"/>
      <c r="E84" s="467"/>
      <c r="F84" s="286"/>
      <c r="G84" s="82"/>
    </row>
    <row r="85" spans="1:7" ht="36">
      <c r="A85" s="249"/>
      <c r="B85" s="288"/>
      <c r="C85" s="291" t="s">
        <v>112</v>
      </c>
      <c r="D85" s="464" t="s">
        <v>304</v>
      </c>
      <c r="E85" s="464"/>
      <c r="F85" s="227"/>
      <c r="G85" s="228"/>
    </row>
    <row r="86" spans="1:7" ht="12">
      <c r="A86" s="249"/>
      <c r="B86" s="288"/>
      <c r="C86" s="120"/>
      <c r="D86" s="467"/>
      <c r="E86" s="467"/>
      <c r="F86" s="286"/>
      <c r="G86" s="292"/>
    </row>
    <row r="87" spans="1:7" ht="372">
      <c r="A87" s="256">
        <f>$A$72</f>
        <v>2</v>
      </c>
      <c r="B87" s="288" t="s">
        <v>7</v>
      </c>
      <c r="C87" s="882" t="s">
        <v>928</v>
      </c>
      <c r="D87" s="476"/>
      <c r="E87" s="476"/>
      <c r="F87" s="146"/>
      <c r="G87" s="100"/>
    </row>
    <row r="88" spans="1:7" ht="108">
      <c r="A88" s="256"/>
      <c r="B88" s="288"/>
      <c r="C88" s="165" t="s">
        <v>929</v>
      </c>
      <c r="D88" s="464" t="s">
        <v>312</v>
      </c>
      <c r="E88" s="465"/>
      <c r="F88" s="143"/>
      <c r="G88" s="103"/>
    </row>
    <row r="89" spans="1:7" ht="12">
      <c r="A89" s="256"/>
      <c r="B89" s="288"/>
      <c r="C89" s="99"/>
      <c r="D89" s="478"/>
      <c r="E89" s="478"/>
      <c r="F89" s="146"/>
      <c r="G89" s="104"/>
    </row>
    <row r="90" spans="1:7" ht="306">
      <c r="A90" s="256">
        <f>$A$72</f>
        <v>2</v>
      </c>
      <c r="B90" s="288" t="s">
        <v>8</v>
      </c>
      <c r="C90" s="883" t="s">
        <v>931</v>
      </c>
      <c r="D90" s="314"/>
      <c r="E90" s="314"/>
      <c r="F90" s="104"/>
      <c r="G90" s="104"/>
    </row>
    <row r="91" spans="1:7" ht="72">
      <c r="A91" s="256"/>
      <c r="B91" s="288"/>
      <c r="C91" s="165" t="s">
        <v>930</v>
      </c>
      <c r="D91" s="464" t="s">
        <v>306</v>
      </c>
      <c r="E91" s="465"/>
      <c r="F91" s="103"/>
      <c r="G91" s="103"/>
    </row>
    <row r="92" spans="1:7" ht="12">
      <c r="A92" s="256"/>
      <c r="B92" s="288"/>
      <c r="C92" s="296"/>
      <c r="D92" s="314"/>
      <c r="E92" s="314"/>
      <c r="F92" s="104"/>
      <c r="G92" s="104"/>
    </row>
    <row r="93" spans="1:7" ht="361">
      <c r="A93" s="256">
        <f>$A$72</f>
        <v>2</v>
      </c>
      <c r="B93" s="288" t="s">
        <v>20</v>
      </c>
      <c r="C93" s="296" t="s">
        <v>337</v>
      </c>
      <c r="D93" s="299"/>
      <c r="E93" s="299"/>
      <c r="F93" s="299"/>
      <c r="G93" s="300"/>
    </row>
    <row r="94" spans="1:7" ht="96">
      <c r="A94" s="256"/>
      <c r="B94" s="288"/>
      <c r="C94" s="102" t="s">
        <v>338</v>
      </c>
      <c r="D94" s="464" t="s">
        <v>313</v>
      </c>
      <c r="E94" s="465"/>
      <c r="F94" s="111"/>
      <c r="G94" s="111"/>
    </row>
    <row r="95" spans="1:7" ht="12">
      <c r="A95" s="256"/>
      <c r="B95" s="288"/>
      <c r="C95" s="296"/>
      <c r="D95" s="314"/>
      <c r="E95" s="314"/>
      <c r="F95" s="104"/>
      <c r="G95" s="104"/>
    </row>
    <row r="96" spans="1:7" ht="13">
      <c r="A96" s="231"/>
      <c r="B96" s="232"/>
      <c r="C96" s="233" t="s">
        <v>160</v>
      </c>
      <c r="D96" s="480"/>
      <c r="E96" s="480"/>
      <c r="F96" s="481"/>
      <c r="G96" s="482"/>
    </row>
    <row r="97" spans="1:7" ht="13">
      <c r="A97" s="452"/>
      <c r="B97" s="453"/>
      <c r="C97" s="454"/>
      <c r="D97" s="483"/>
      <c r="E97" s="483"/>
      <c r="F97" s="484"/>
      <c r="G97" s="485"/>
    </row>
    <row r="98" spans="1:7" ht="14">
      <c r="A98" s="48">
        <v>4</v>
      </c>
      <c r="B98" s="50"/>
      <c r="C98" s="39" t="s">
        <v>29</v>
      </c>
      <c r="D98" s="486"/>
      <c r="E98" s="486"/>
      <c r="F98" s="486"/>
      <c r="G98" s="487"/>
    </row>
    <row r="99" spans="1:7" ht="12">
      <c r="A99" s="282"/>
      <c r="B99" s="283"/>
      <c r="C99" s="284"/>
      <c r="D99" s="472"/>
      <c r="E99" s="472"/>
      <c r="F99" s="473"/>
      <c r="G99" s="474"/>
    </row>
    <row r="100" spans="1:7" ht="24">
      <c r="A100" s="256">
        <f>$A$98</f>
        <v>4</v>
      </c>
      <c r="B100" s="285" t="s">
        <v>5</v>
      </c>
      <c r="C100" s="120" t="s">
        <v>174</v>
      </c>
      <c r="D100" s="467"/>
      <c r="E100" s="467"/>
      <c r="F100" s="286"/>
      <c r="G100" s="82"/>
    </row>
    <row r="101" spans="1:7" ht="12">
      <c r="A101" s="256"/>
      <c r="B101" s="285"/>
      <c r="C101" s="120" t="s">
        <v>65</v>
      </c>
      <c r="D101" s="467"/>
      <c r="E101" s="467"/>
      <c r="F101" s="286"/>
      <c r="G101" s="82"/>
    </row>
    <row r="102" spans="1:7" ht="12">
      <c r="A102" s="249"/>
      <c r="B102" s="288"/>
      <c r="C102" s="185" t="s">
        <v>143</v>
      </c>
      <c r="D102" s="475"/>
      <c r="E102" s="475"/>
      <c r="F102" s="286"/>
      <c r="G102" s="82"/>
    </row>
    <row r="103" spans="1:7" ht="12">
      <c r="A103" s="249"/>
      <c r="B103" s="288"/>
      <c r="C103" s="185" t="s">
        <v>175</v>
      </c>
      <c r="D103" s="475"/>
      <c r="E103" s="475"/>
      <c r="F103" s="286"/>
      <c r="G103" s="82"/>
    </row>
    <row r="104" spans="1:7" ht="12">
      <c r="A104" s="249"/>
      <c r="B104" s="288"/>
      <c r="C104" s="185" t="s">
        <v>176</v>
      </c>
      <c r="D104" s="475"/>
      <c r="E104" s="475"/>
      <c r="F104" s="286"/>
      <c r="G104" s="82"/>
    </row>
    <row r="105" spans="1:7" ht="48">
      <c r="A105" s="249"/>
      <c r="B105" s="288"/>
      <c r="C105" s="290" t="s">
        <v>80</v>
      </c>
      <c r="D105" s="470"/>
      <c r="E105" s="470"/>
      <c r="F105" s="286"/>
      <c r="G105" s="82"/>
    </row>
    <row r="106" spans="1:7" ht="24">
      <c r="A106" s="249"/>
      <c r="B106" s="288"/>
      <c r="C106" s="290" t="s">
        <v>81</v>
      </c>
      <c r="D106" s="470"/>
      <c r="E106" s="470"/>
      <c r="F106" s="286"/>
      <c r="G106" s="82"/>
    </row>
    <row r="107" spans="1:7" ht="12">
      <c r="A107" s="249"/>
      <c r="B107" s="288"/>
      <c r="C107" s="92" t="s">
        <v>69</v>
      </c>
      <c r="D107" s="471"/>
      <c r="E107" s="471"/>
      <c r="F107" s="286"/>
      <c r="G107" s="82"/>
    </row>
    <row r="108" spans="1:7" ht="72">
      <c r="A108" s="249"/>
      <c r="B108" s="288"/>
      <c r="C108" s="120" t="s">
        <v>52</v>
      </c>
      <c r="D108" s="467"/>
      <c r="E108" s="467"/>
      <c r="F108" s="286"/>
      <c r="G108" s="82"/>
    </row>
    <row r="109" spans="1:7" ht="60">
      <c r="A109" s="249"/>
      <c r="B109" s="288"/>
      <c r="C109" s="120" t="s">
        <v>126</v>
      </c>
      <c r="D109" s="467"/>
      <c r="E109" s="467"/>
      <c r="F109" s="286"/>
      <c r="G109" s="82"/>
    </row>
    <row r="110" spans="1:7" ht="36">
      <c r="A110" s="249"/>
      <c r="B110" s="288"/>
      <c r="C110" s="291" t="s">
        <v>332</v>
      </c>
      <c r="D110" s="464" t="s">
        <v>314</v>
      </c>
      <c r="E110" s="464"/>
      <c r="F110" s="227"/>
      <c r="G110" s="228"/>
    </row>
    <row r="111" spans="1:7" ht="12">
      <c r="A111" s="249"/>
      <c r="B111" s="288"/>
      <c r="C111" s="120"/>
      <c r="D111" s="467"/>
      <c r="E111" s="467"/>
      <c r="F111" s="286"/>
      <c r="G111" s="292"/>
    </row>
    <row r="112" spans="1:7" ht="372">
      <c r="A112" s="256">
        <f>$A$98</f>
        <v>4</v>
      </c>
      <c r="B112" s="288" t="s">
        <v>8</v>
      </c>
      <c r="C112" s="882" t="s">
        <v>928</v>
      </c>
      <c r="D112" s="476"/>
      <c r="E112" s="476"/>
      <c r="F112" s="146"/>
      <c r="G112" s="100"/>
    </row>
    <row r="113" spans="1:7" ht="108">
      <c r="A113" s="256"/>
      <c r="B113" s="288"/>
      <c r="C113" s="165" t="s">
        <v>929</v>
      </c>
      <c r="D113" s="464" t="s">
        <v>315</v>
      </c>
      <c r="E113" s="465"/>
      <c r="F113" s="143"/>
      <c r="G113" s="103"/>
    </row>
    <row r="114" spans="1:7" ht="12">
      <c r="A114" s="256"/>
      <c r="B114" s="288"/>
      <c r="C114" s="99"/>
      <c r="D114" s="478"/>
      <c r="E114" s="478"/>
      <c r="F114" s="146"/>
      <c r="G114" s="104"/>
    </row>
    <row r="115" spans="1:7" ht="306">
      <c r="A115" s="256">
        <f>$A$98</f>
        <v>4</v>
      </c>
      <c r="B115" s="288" t="s">
        <v>9</v>
      </c>
      <c r="C115" s="883" t="s">
        <v>931</v>
      </c>
      <c r="D115" s="314"/>
      <c r="E115" s="314"/>
      <c r="F115" s="104"/>
      <c r="G115" s="104"/>
    </row>
    <row r="116" spans="1:7" ht="72">
      <c r="A116" s="256"/>
      <c r="B116" s="288"/>
      <c r="C116" s="165" t="s">
        <v>930</v>
      </c>
      <c r="D116" s="464" t="s">
        <v>316</v>
      </c>
      <c r="E116" s="465"/>
      <c r="F116" s="103"/>
      <c r="G116" s="103"/>
    </row>
    <row r="117" spans="1:7" ht="12">
      <c r="A117" s="256"/>
      <c r="B117" s="288"/>
      <c r="C117" s="296"/>
      <c r="D117" s="314"/>
      <c r="E117" s="314"/>
      <c r="F117" s="104"/>
      <c r="G117" s="104"/>
    </row>
    <row r="118" spans="1:7" ht="361">
      <c r="A118" s="256">
        <f>$A$98</f>
        <v>4</v>
      </c>
      <c r="B118" s="288" t="s">
        <v>21</v>
      </c>
      <c r="C118" s="296" t="s">
        <v>337</v>
      </c>
      <c r="D118" s="299"/>
      <c r="E118" s="299"/>
      <c r="F118" s="299"/>
      <c r="G118" s="300"/>
    </row>
    <row r="119" spans="1:7" ht="96">
      <c r="A119" s="256"/>
      <c r="B119" s="288"/>
      <c r="C119" s="102" t="s">
        <v>338</v>
      </c>
      <c r="D119" s="464" t="s">
        <v>317</v>
      </c>
      <c r="E119" s="465"/>
      <c r="F119" s="111"/>
      <c r="G119" s="111"/>
    </row>
    <row r="120" spans="1:7" ht="12">
      <c r="A120" s="256"/>
      <c r="B120" s="288"/>
      <c r="C120" s="296"/>
      <c r="D120" s="314"/>
      <c r="E120" s="314"/>
      <c r="F120" s="104"/>
      <c r="G120" s="104"/>
    </row>
    <row r="121" spans="1:7" ht="13">
      <c r="A121" s="231"/>
      <c r="B121" s="232"/>
      <c r="C121" s="233" t="s">
        <v>183</v>
      </c>
      <c r="D121" s="480"/>
      <c r="E121" s="480"/>
      <c r="F121" s="481"/>
      <c r="G121" s="482"/>
    </row>
    <row r="123" spans="1:7" ht="14">
      <c r="A123" s="48">
        <v>1</v>
      </c>
      <c r="B123" s="50"/>
      <c r="C123" s="39" t="s">
        <v>29</v>
      </c>
      <c r="D123" s="486"/>
      <c r="E123" s="486"/>
      <c r="F123" s="486"/>
      <c r="G123" s="487"/>
    </row>
    <row r="124" spans="1:7" ht="12">
      <c r="A124" s="282"/>
      <c r="B124" s="283"/>
      <c r="C124" s="284"/>
      <c r="D124" s="472"/>
      <c r="E124" s="472"/>
      <c r="F124" s="473"/>
      <c r="G124" s="474"/>
    </row>
    <row r="125" spans="1:7" ht="24">
      <c r="A125" s="256">
        <f>$A$123</f>
        <v>1</v>
      </c>
      <c r="B125" s="285" t="s">
        <v>5</v>
      </c>
      <c r="C125" s="120" t="s">
        <v>174</v>
      </c>
      <c r="D125" s="467"/>
      <c r="E125" s="467"/>
      <c r="F125" s="286"/>
      <c r="G125" s="82"/>
    </row>
    <row r="126" spans="1:7" ht="12">
      <c r="A126" s="256"/>
      <c r="B126" s="285"/>
      <c r="C126" s="120" t="s">
        <v>65</v>
      </c>
      <c r="D126" s="467"/>
      <c r="E126" s="467"/>
      <c r="F126" s="286"/>
      <c r="G126" s="82"/>
    </row>
    <row r="127" spans="1:7" ht="12">
      <c r="A127" s="249"/>
      <c r="B127" s="288"/>
      <c r="C127" s="185" t="s">
        <v>143</v>
      </c>
      <c r="D127" s="475"/>
      <c r="E127" s="475"/>
      <c r="F127" s="286"/>
      <c r="G127" s="82"/>
    </row>
    <row r="128" spans="1:7" ht="12">
      <c r="A128" s="249"/>
      <c r="B128" s="288"/>
      <c r="C128" s="185" t="s">
        <v>184</v>
      </c>
      <c r="D128" s="475"/>
      <c r="E128" s="475"/>
      <c r="F128" s="286"/>
      <c r="G128" s="82"/>
    </row>
    <row r="129" spans="1:7" ht="12">
      <c r="A129" s="249"/>
      <c r="B129" s="288"/>
      <c r="C129" s="185" t="s">
        <v>185</v>
      </c>
      <c r="D129" s="475"/>
      <c r="E129" s="475"/>
      <c r="F129" s="286"/>
      <c r="G129" s="82"/>
    </row>
    <row r="130" spans="1:7" ht="12">
      <c r="A130" s="249"/>
      <c r="B130" s="288"/>
      <c r="C130" s="185" t="s">
        <v>186</v>
      </c>
      <c r="D130" s="475"/>
      <c r="E130" s="475"/>
      <c r="F130" s="286"/>
      <c r="G130" s="82"/>
    </row>
    <row r="131" spans="1:7" ht="48">
      <c r="A131" s="249"/>
      <c r="B131" s="288"/>
      <c r="C131" s="290" t="s">
        <v>80</v>
      </c>
      <c r="D131" s="470"/>
      <c r="E131" s="470"/>
      <c r="F131" s="286"/>
      <c r="G131" s="82"/>
    </row>
    <row r="132" spans="1:7" ht="24">
      <c r="A132" s="249"/>
      <c r="B132" s="288"/>
      <c r="C132" s="290" t="s">
        <v>81</v>
      </c>
      <c r="D132" s="470"/>
      <c r="E132" s="470"/>
      <c r="F132" s="286"/>
      <c r="G132" s="82"/>
    </row>
    <row r="133" spans="1:7" ht="12">
      <c r="A133" s="249"/>
      <c r="B133" s="288"/>
      <c r="C133" s="92" t="s">
        <v>69</v>
      </c>
      <c r="D133" s="471"/>
      <c r="E133" s="471"/>
      <c r="F133" s="286"/>
      <c r="G133" s="82"/>
    </row>
    <row r="134" spans="1:7" ht="72">
      <c r="A134" s="249"/>
      <c r="B134" s="288"/>
      <c r="C134" s="120" t="s">
        <v>52</v>
      </c>
      <c r="D134" s="467"/>
      <c r="E134" s="467"/>
      <c r="F134" s="286"/>
      <c r="G134" s="82"/>
    </row>
    <row r="135" spans="1:7" ht="60">
      <c r="A135" s="249"/>
      <c r="B135" s="288"/>
      <c r="C135" s="120" t="s">
        <v>126</v>
      </c>
      <c r="D135" s="467"/>
      <c r="E135" s="467"/>
      <c r="F135" s="286"/>
      <c r="G135" s="82"/>
    </row>
    <row r="136" spans="1:7" ht="36">
      <c r="A136" s="249"/>
      <c r="B136" s="288"/>
      <c r="C136" s="291" t="s">
        <v>332</v>
      </c>
      <c r="D136" s="464" t="s">
        <v>318</v>
      </c>
      <c r="E136" s="464"/>
      <c r="F136" s="227"/>
      <c r="G136" s="228"/>
    </row>
    <row r="137" spans="1:7" ht="12">
      <c r="A137" s="249"/>
      <c r="B137" s="288"/>
      <c r="C137" s="120"/>
      <c r="D137" s="467"/>
      <c r="E137" s="467"/>
      <c r="F137" s="286"/>
      <c r="G137" s="292"/>
    </row>
    <row r="138" spans="1:7" ht="372">
      <c r="A138" s="256">
        <f>$A$123</f>
        <v>1</v>
      </c>
      <c r="B138" s="288" t="s">
        <v>8</v>
      </c>
      <c r="C138" s="882" t="s">
        <v>928</v>
      </c>
      <c r="D138" s="476"/>
      <c r="E138" s="476"/>
      <c r="F138" s="146"/>
      <c r="G138" s="100"/>
    </row>
    <row r="139" spans="1:7" ht="108">
      <c r="A139" s="256"/>
      <c r="B139" s="288"/>
      <c r="C139" s="165" t="s">
        <v>929</v>
      </c>
      <c r="D139" s="464" t="s">
        <v>319</v>
      </c>
      <c r="E139" s="465"/>
      <c r="F139" s="143"/>
      <c r="G139" s="103"/>
    </row>
    <row r="140" spans="1:7" ht="12">
      <c r="A140" s="256"/>
      <c r="B140" s="288"/>
      <c r="C140" s="99"/>
      <c r="D140" s="478"/>
      <c r="E140" s="478"/>
      <c r="F140" s="146"/>
      <c r="G140" s="104"/>
    </row>
    <row r="141" spans="1:7" ht="306">
      <c r="A141" s="256">
        <f>$A$123</f>
        <v>1</v>
      </c>
      <c r="B141" s="288" t="s">
        <v>9</v>
      </c>
      <c r="C141" s="883" t="s">
        <v>931</v>
      </c>
      <c r="D141" s="314"/>
      <c r="E141" s="314"/>
      <c r="F141" s="104"/>
      <c r="G141" s="104"/>
    </row>
    <row r="142" spans="1:7" ht="72">
      <c r="A142" s="256"/>
      <c r="B142" s="288"/>
      <c r="C142" s="165" t="s">
        <v>930</v>
      </c>
      <c r="D142" s="464" t="s">
        <v>320</v>
      </c>
      <c r="E142" s="465"/>
      <c r="F142" s="103"/>
      <c r="G142" s="103"/>
    </row>
    <row r="143" spans="1:7" ht="12">
      <c r="A143" s="256"/>
      <c r="B143" s="288"/>
      <c r="C143" s="296"/>
      <c r="D143" s="314"/>
      <c r="E143" s="314"/>
      <c r="F143" s="104"/>
      <c r="G143" s="104"/>
    </row>
    <row r="144" spans="1:7" ht="361">
      <c r="A144" s="256">
        <f>$A$123</f>
        <v>1</v>
      </c>
      <c r="B144" s="288" t="s">
        <v>21</v>
      </c>
      <c r="C144" s="296" t="s">
        <v>337</v>
      </c>
      <c r="D144" s="299"/>
      <c r="E144" s="299"/>
      <c r="F144" s="299"/>
      <c r="G144" s="300"/>
    </row>
    <row r="145" spans="1:7" ht="96">
      <c r="A145" s="256"/>
      <c r="B145" s="288"/>
      <c r="C145" s="102" t="s">
        <v>338</v>
      </c>
      <c r="D145" s="464" t="s">
        <v>321</v>
      </c>
      <c r="E145" s="465"/>
      <c r="F145" s="111"/>
      <c r="G145" s="111"/>
    </row>
    <row r="146" spans="1:7" ht="12">
      <c r="A146" s="256"/>
      <c r="B146" s="288"/>
      <c r="C146" s="296"/>
      <c r="D146" s="314"/>
      <c r="E146" s="314"/>
      <c r="F146" s="104"/>
      <c r="G146" s="104"/>
    </row>
    <row r="147" spans="1:7" ht="13">
      <c r="A147" s="231"/>
      <c r="B147" s="232"/>
      <c r="C147" s="233" t="s">
        <v>188</v>
      </c>
      <c r="D147" s="480"/>
      <c r="E147" s="480"/>
      <c r="F147" s="481"/>
      <c r="G147" s="482"/>
    </row>
    <row r="149" spans="1:7" ht="14">
      <c r="A149" s="48">
        <v>1</v>
      </c>
      <c r="B149" s="50"/>
      <c r="C149" s="39" t="s">
        <v>29</v>
      </c>
      <c r="D149" s="486"/>
      <c r="E149" s="486"/>
      <c r="F149" s="486"/>
      <c r="G149" s="487"/>
    </row>
    <row r="151" spans="1:7" ht="24">
      <c r="A151" s="256">
        <f>$A$149</f>
        <v>1</v>
      </c>
      <c r="B151" s="285" t="s">
        <v>5</v>
      </c>
      <c r="C151" s="120" t="s">
        <v>174</v>
      </c>
      <c r="D151" s="467"/>
      <c r="E151" s="467"/>
      <c r="F151" s="286"/>
      <c r="G151" s="82"/>
    </row>
    <row r="152" spans="1:7" ht="12">
      <c r="A152" s="256"/>
      <c r="B152" s="285"/>
      <c r="C152" s="120" t="s">
        <v>65</v>
      </c>
      <c r="D152" s="467"/>
      <c r="E152" s="467"/>
      <c r="F152" s="286"/>
      <c r="G152" s="82"/>
    </row>
    <row r="153" spans="1:7" ht="12">
      <c r="A153" s="249"/>
      <c r="B153" s="288"/>
      <c r="C153" s="185" t="s">
        <v>189</v>
      </c>
      <c r="D153" s="475"/>
      <c r="E153" s="475"/>
      <c r="F153" s="286"/>
      <c r="G153" s="82"/>
    </row>
    <row r="154" spans="1:7" ht="12">
      <c r="A154" s="249"/>
      <c r="B154" s="288"/>
      <c r="C154" s="185" t="s">
        <v>190</v>
      </c>
      <c r="D154" s="475"/>
      <c r="E154" s="475"/>
      <c r="F154" s="286"/>
      <c r="G154" s="82"/>
    </row>
    <row r="155" spans="1:7" ht="12">
      <c r="A155" s="249"/>
      <c r="B155" s="288"/>
      <c r="C155" s="185" t="s">
        <v>191</v>
      </c>
      <c r="D155" s="475"/>
      <c r="E155" s="475"/>
      <c r="F155" s="286"/>
      <c r="G155" s="82"/>
    </row>
    <row r="156" spans="1:7" ht="12">
      <c r="A156" s="249"/>
      <c r="B156" s="288"/>
      <c r="C156" s="185" t="s">
        <v>192</v>
      </c>
      <c r="D156" s="475"/>
      <c r="E156" s="475"/>
      <c r="F156" s="286"/>
      <c r="G156" s="82"/>
    </row>
    <row r="157" spans="1:7" ht="24">
      <c r="A157" s="249"/>
      <c r="B157" s="288"/>
      <c r="C157" s="290" t="s">
        <v>81</v>
      </c>
      <c r="D157" s="470"/>
      <c r="E157" s="470"/>
      <c r="F157" s="286"/>
      <c r="G157" s="82"/>
    </row>
    <row r="158" spans="1:7" ht="12">
      <c r="A158" s="249"/>
      <c r="B158" s="288"/>
      <c r="C158" s="92" t="s">
        <v>69</v>
      </c>
      <c r="D158" s="471"/>
      <c r="E158" s="471"/>
      <c r="F158" s="286"/>
      <c r="G158" s="82"/>
    </row>
    <row r="159" spans="1:7" ht="72">
      <c r="A159" s="249"/>
      <c r="B159" s="288"/>
      <c r="C159" s="120" t="s">
        <v>52</v>
      </c>
      <c r="D159" s="467"/>
      <c r="E159" s="467"/>
      <c r="F159" s="286"/>
      <c r="G159" s="82"/>
    </row>
    <row r="160" spans="1:7" ht="60">
      <c r="A160" s="249"/>
      <c r="B160" s="288"/>
      <c r="C160" s="120" t="s">
        <v>126</v>
      </c>
      <c r="D160" s="467"/>
      <c r="E160" s="467"/>
      <c r="F160" s="286"/>
      <c r="G160" s="82"/>
    </row>
    <row r="161" spans="1:7" ht="36">
      <c r="A161" s="249"/>
      <c r="B161" s="288"/>
      <c r="C161" s="291" t="s">
        <v>332</v>
      </c>
      <c r="D161" s="464" t="s">
        <v>318</v>
      </c>
      <c r="E161" s="464"/>
      <c r="F161" s="227"/>
      <c r="G161" s="228"/>
    </row>
    <row r="162" spans="1:7" ht="12">
      <c r="A162" s="249"/>
      <c r="B162" s="288"/>
      <c r="C162" s="120"/>
      <c r="D162" s="467"/>
      <c r="E162" s="467"/>
      <c r="F162" s="286"/>
      <c r="G162" s="292"/>
    </row>
    <row r="163" spans="1:7" ht="13">
      <c r="A163" s="231"/>
      <c r="B163" s="232"/>
      <c r="C163" s="233" t="s">
        <v>194</v>
      </c>
      <c r="D163" s="480"/>
      <c r="E163" s="480"/>
      <c r="F163" s="481"/>
      <c r="G163" s="482"/>
    </row>
    <row r="165" spans="1:7" ht="14">
      <c r="A165" s="48">
        <v>1</v>
      </c>
      <c r="B165" s="50"/>
      <c r="C165" s="39" t="s">
        <v>29</v>
      </c>
      <c r="D165" s="486"/>
      <c r="E165" s="486"/>
      <c r="F165" s="486"/>
      <c r="G165" s="487"/>
    </row>
    <row r="167" spans="1:7" ht="24">
      <c r="A167" s="256">
        <f>$A$165</f>
        <v>1</v>
      </c>
      <c r="B167" s="285" t="s">
        <v>5</v>
      </c>
      <c r="C167" s="120" t="s">
        <v>174</v>
      </c>
      <c r="D167" s="467"/>
      <c r="E167" s="467"/>
      <c r="F167" s="286"/>
      <c r="G167" s="82"/>
    </row>
    <row r="168" spans="1:7" ht="12">
      <c r="A168" s="256"/>
      <c r="B168" s="285"/>
      <c r="C168" s="120" t="s">
        <v>65</v>
      </c>
      <c r="D168" s="467"/>
      <c r="E168" s="467"/>
      <c r="F168" s="286"/>
      <c r="G168" s="82"/>
    </row>
    <row r="169" spans="1:7" ht="12">
      <c r="A169" s="249"/>
      <c r="B169" s="288"/>
      <c r="C169" s="185" t="s">
        <v>195</v>
      </c>
      <c r="D169" s="475"/>
      <c r="E169" s="475"/>
      <c r="F169" s="286"/>
      <c r="G169" s="82"/>
    </row>
    <row r="170" spans="1:7" ht="12">
      <c r="A170" s="249"/>
      <c r="B170" s="288"/>
      <c r="C170" s="185" t="s">
        <v>196</v>
      </c>
      <c r="D170" s="475"/>
      <c r="E170" s="475"/>
      <c r="F170" s="286"/>
      <c r="G170" s="82"/>
    </row>
    <row r="171" spans="1:7" ht="12">
      <c r="A171" s="249"/>
      <c r="B171" s="288"/>
      <c r="C171" s="185" t="s">
        <v>197</v>
      </c>
      <c r="D171" s="475"/>
      <c r="E171" s="475"/>
      <c r="F171" s="286"/>
      <c r="G171" s="82"/>
    </row>
    <row r="172" spans="1:7" ht="12">
      <c r="A172" s="249"/>
      <c r="B172" s="288"/>
      <c r="C172" s="185" t="s">
        <v>198</v>
      </c>
      <c r="D172" s="475"/>
      <c r="E172" s="475"/>
      <c r="F172" s="286"/>
      <c r="G172" s="82"/>
    </row>
    <row r="173" spans="1:7" ht="48">
      <c r="A173" s="249"/>
      <c r="B173" s="288"/>
      <c r="C173" s="290" t="s">
        <v>80</v>
      </c>
      <c r="D173" s="470"/>
      <c r="E173" s="470"/>
      <c r="F173" s="286"/>
      <c r="G173" s="82"/>
    </row>
    <row r="174" spans="1:7" ht="24">
      <c r="A174" s="249"/>
      <c r="B174" s="288"/>
      <c r="C174" s="290" t="s">
        <v>81</v>
      </c>
      <c r="D174" s="470"/>
      <c r="E174" s="470"/>
      <c r="F174" s="286"/>
      <c r="G174" s="82"/>
    </row>
    <row r="175" spans="1:7" ht="12">
      <c r="A175" s="249"/>
      <c r="B175" s="288"/>
      <c r="C175" s="92" t="s">
        <v>69</v>
      </c>
      <c r="D175" s="471"/>
      <c r="E175" s="471"/>
      <c r="F175" s="286"/>
      <c r="G175" s="82"/>
    </row>
    <row r="176" spans="1:7" ht="72">
      <c r="A176" s="249"/>
      <c r="B176" s="288"/>
      <c r="C176" s="120" t="s">
        <v>52</v>
      </c>
      <c r="D176" s="467"/>
      <c r="E176" s="467"/>
      <c r="F176" s="286"/>
      <c r="G176" s="82"/>
    </row>
    <row r="177" spans="1:7" ht="60">
      <c r="A177" s="249"/>
      <c r="B177" s="288"/>
      <c r="C177" s="120" t="s">
        <v>126</v>
      </c>
      <c r="D177" s="467"/>
      <c r="E177" s="467"/>
      <c r="F177" s="286"/>
      <c r="G177" s="82"/>
    </row>
    <row r="178" spans="1:7" ht="36">
      <c r="A178" s="249"/>
      <c r="B178" s="288"/>
      <c r="C178" s="291" t="s">
        <v>332</v>
      </c>
      <c r="D178" s="464" t="s">
        <v>318</v>
      </c>
      <c r="E178" s="464"/>
      <c r="F178" s="227"/>
      <c r="G178" s="228"/>
    </row>
    <row r="179" spans="1:7" ht="12">
      <c r="A179" s="249"/>
      <c r="B179" s="288"/>
      <c r="C179" s="120"/>
      <c r="D179" s="467"/>
      <c r="E179" s="467"/>
      <c r="F179" s="286"/>
      <c r="G179" s="292"/>
    </row>
    <row r="180" spans="1:7" ht="372">
      <c r="A180" s="256">
        <f>$A$165</f>
        <v>1</v>
      </c>
      <c r="B180" s="288" t="s">
        <v>8</v>
      </c>
      <c r="C180" s="882" t="s">
        <v>928</v>
      </c>
      <c r="D180" s="476"/>
      <c r="E180" s="476"/>
      <c r="F180" s="146"/>
      <c r="G180" s="100"/>
    </row>
    <row r="181" spans="1:7" ht="108">
      <c r="A181" s="256"/>
      <c r="B181" s="288"/>
      <c r="C181" s="165" t="s">
        <v>929</v>
      </c>
      <c r="D181" s="464" t="s">
        <v>319</v>
      </c>
      <c r="E181" s="465"/>
      <c r="F181" s="143"/>
      <c r="G181" s="103"/>
    </row>
    <row r="182" spans="1:7" ht="12">
      <c r="A182" s="256"/>
      <c r="B182" s="288"/>
      <c r="C182" s="99"/>
      <c r="D182" s="478"/>
      <c r="E182" s="478"/>
      <c r="F182" s="146"/>
      <c r="G182" s="104"/>
    </row>
    <row r="183" spans="1:7" ht="306">
      <c r="A183" s="256">
        <f>$A$165</f>
        <v>1</v>
      </c>
      <c r="B183" s="288" t="s">
        <v>9</v>
      </c>
      <c r="C183" s="883" t="s">
        <v>931</v>
      </c>
      <c r="D183" s="314"/>
      <c r="E183" s="314"/>
      <c r="F183" s="104"/>
      <c r="G183" s="104"/>
    </row>
    <row r="184" spans="1:7" ht="72">
      <c r="A184" s="256"/>
      <c r="B184" s="288"/>
      <c r="C184" s="165" t="s">
        <v>930</v>
      </c>
      <c r="D184" s="464" t="s">
        <v>320</v>
      </c>
      <c r="E184" s="465"/>
      <c r="F184" s="103"/>
      <c r="G184" s="103"/>
    </row>
    <row r="185" spans="1:7" ht="12">
      <c r="A185" s="256"/>
      <c r="B185" s="288"/>
      <c r="C185" s="296"/>
      <c r="D185" s="314"/>
      <c r="E185" s="314"/>
      <c r="F185" s="104"/>
      <c r="G185" s="104"/>
    </row>
    <row r="186" spans="1:7" ht="361">
      <c r="A186" s="256">
        <f>$A$165</f>
        <v>1</v>
      </c>
      <c r="B186" s="288" t="s">
        <v>18</v>
      </c>
      <c r="C186" s="883" t="s">
        <v>337</v>
      </c>
      <c r="D186" s="314"/>
      <c r="E186" s="314"/>
      <c r="F186" s="104"/>
      <c r="G186" s="104"/>
    </row>
    <row r="187" spans="1:7" ht="96">
      <c r="A187" s="256"/>
      <c r="B187" s="288"/>
      <c r="C187" s="165" t="s">
        <v>338</v>
      </c>
      <c r="D187" s="464" t="s">
        <v>322</v>
      </c>
      <c r="E187" s="465"/>
      <c r="F187" s="103"/>
      <c r="G187" s="103"/>
    </row>
    <row r="188" spans="1:7" ht="12">
      <c r="A188" s="256"/>
      <c r="B188" s="288"/>
      <c r="C188" s="296"/>
      <c r="D188" s="314"/>
      <c r="E188" s="314"/>
      <c r="F188" s="104"/>
      <c r="G188" s="104"/>
    </row>
    <row r="189" spans="1:7" ht="361">
      <c r="A189" s="256">
        <f>$A$165</f>
        <v>1</v>
      </c>
      <c r="B189" s="288" t="s">
        <v>23</v>
      </c>
      <c r="C189" s="296" t="s">
        <v>337</v>
      </c>
      <c r="D189" s="299"/>
      <c r="E189" s="299"/>
      <c r="F189" s="299"/>
      <c r="G189" s="300"/>
    </row>
    <row r="190" spans="1:7" ht="96">
      <c r="A190" s="256"/>
      <c r="B190" s="288"/>
      <c r="C190" s="102" t="s">
        <v>338</v>
      </c>
      <c r="D190" s="464" t="s">
        <v>323</v>
      </c>
      <c r="E190" s="465"/>
      <c r="F190" s="111"/>
      <c r="G190" s="111"/>
    </row>
    <row r="191" spans="1:7" ht="12">
      <c r="A191" s="256"/>
      <c r="B191" s="288"/>
      <c r="C191" s="296"/>
      <c r="D191" s="314"/>
      <c r="E191" s="314"/>
      <c r="F191" s="104"/>
      <c r="G191" s="104"/>
    </row>
    <row r="192" spans="1:7" ht="13">
      <c r="A192" s="231"/>
      <c r="B192" s="232"/>
      <c r="C192" s="233" t="s">
        <v>207</v>
      </c>
      <c r="D192" s="480"/>
      <c r="E192" s="480"/>
      <c r="F192" s="481"/>
      <c r="G192" s="482"/>
    </row>
    <row r="194" spans="1:7" ht="14">
      <c r="A194" s="48">
        <v>1</v>
      </c>
      <c r="B194" s="50"/>
      <c r="C194" s="39" t="s">
        <v>29</v>
      </c>
      <c r="D194" s="486"/>
      <c r="E194" s="486"/>
      <c r="F194" s="486"/>
      <c r="G194" s="487"/>
    </row>
    <row r="196" spans="1:7" ht="24">
      <c r="A196" s="256">
        <f>$A$194</f>
        <v>1</v>
      </c>
      <c r="B196" s="285" t="s">
        <v>5</v>
      </c>
      <c r="C196" s="120" t="s">
        <v>174</v>
      </c>
      <c r="D196" s="467"/>
      <c r="E196" s="467"/>
      <c r="F196" s="286"/>
      <c r="G196" s="82"/>
    </row>
    <row r="197" spans="1:7" ht="12">
      <c r="A197" s="256"/>
      <c r="B197" s="285"/>
      <c r="C197" s="120" t="s">
        <v>65</v>
      </c>
      <c r="D197" s="467"/>
      <c r="E197" s="467"/>
      <c r="F197" s="286"/>
      <c r="G197" s="82"/>
    </row>
    <row r="198" spans="1:7" ht="12">
      <c r="A198" s="249"/>
      <c r="B198" s="288"/>
      <c r="C198" s="185" t="s">
        <v>208</v>
      </c>
      <c r="D198" s="475"/>
      <c r="E198" s="475"/>
      <c r="F198" s="286"/>
      <c r="G198" s="82"/>
    </row>
    <row r="199" spans="1:7" ht="12">
      <c r="A199" s="249"/>
      <c r="B199" s="288"/>
      <c r="C199" s="185" t="s">
        <v>184</v>
      </c>
      <c r="D199" s="475"/>
      <c r="E199" s="475"/>
      <c r="F199" s="286"/>
      <c r="G199" s="82"/>
    </row>
    <row r="200" spans="1:7" ht="12">
      <c r="A200" s="249"/>
      <c r="B200" s="288"/>
      <c r="C200" s="185" t="s">
        <v>185</v>
      </c>
      <c r="D200" s="475"/>
      <c r="E200" s="475"/>
      <c r="F200" s="286"/>
      <c r="G200" s="82"/>
    </row>
    <row r="201" spans="1:7" ht="12">
      <c r="A201" s="249"/>
      <c r="B201" s="288"/>
      <c r="C201" s="185" t="s">
        <v>152</v>
      </c>
      <c r="D201" s="475"/>
      <c r="E201" s="475"/>
      <c r="F201" s="286"/>
      <c r="G201" s="82"/>
    </row>
    <row r="202" spans="1:7" ht="48">
      <c r="A202" s="249"/>
      <c r="B202" s="288"/>
      <c r="C202" s="290" t="s">
        <v>80</v>
      </c>
      <c r="D202" s="470"/>
      <c r="E202" s="470"/>
      <c r="F202" s="286"/>
      <c r="G202" s="82"/>
    </row>
    <row r="203" spans="1:7" ht="24">
      <c r="A203" s="249"/>
      <c r="B203" s="288"/>
      <c r="C203" s="290" t="s">
        <v>81</v>
      </c>
      <c r="D203" s="470"/>
      <c r="E203" s="470"/>
      <c r="F203" s="286"/>
      <c r="G203" s="82"/>
    </row>
    <row r="204" spans="1:7" ht="12">
      <c r="A204" s="249"/>
      <c r="B204" s="288"/>
      <c r="C204" s="92" t="s">
        <v>69</v>
      </c>
      <c r="D204" s="471"/>
      <c r="E204" s="471"/>
      <c r="F204" s="286"/>
      <c r="G204" s="82"/>
    </row>
    <row r="205" spans="1:7" ht="72">
      <c r="A205" s="249"/>
      <c r="B205" s="288"/>
      <c r="C205" s="120" t="s">
        <v>52</v>
      </c>
      <c r="D205" s="467"/>
      <c r="E205" s="467"/>
      <c r="F205" s="286"/>
      <c r="G205" s="82"/>
    </row>
    <row r="206" spans="1:7" ht="60">
      <c r="A206" s="249"/>
      <c r="B206" s="288"/>
      <c r="C206" s="120" t="s">
        <v>126</v>
      </c>
      <c r="D206" s="467"/>
      <c r="E206" s="467"/>
      <c r="F206" s="286"/>
      <c r="G206" s="82"/>
    </row>
    <row r="207" spans="1:7" ht="36">
      <c r="A207" s="249"/>
      <c r="B207" s="288"/>
      <c r="C207" s="291" t="s">
        <v>332</v>
      </c>
      <c r="D207" s="464" t="s">
        <v>318</v>
      </c>
      <c r="E207" s="464"/>
      <c r="F207" s="227"/>
      <c r="G207" s="228"/>
    </row>
    <row r="208" spans="1:7" ht="12">
      <c r="A208" s="249"/>
      <c r="B208" s="288"/>
      <c r="C208" s="120"/>
      <c r="D208" s="467"/>
      <c r="E208" s="467"/>
      <c r="F208" s="286"/>
      <c r="G208" s="292"/>
    </row>
    <row r="209" spans="1:7" ht="372">
      <c r="A209" s="256">
        <f>$A$194</f>
        <v>1</v>
      </c>
      <c r="B209" s="288" t="s">
        <v>8</v>
      </c>
      <c r="C209" s="882" t="s">
        <v>928</v>
      </c>
      <c r="D209" s="476"/>
      <c r="E209" s="476"/>
      <c r="F209" s="146"/>
      <c r="G209" s="100"/>
    </row>
    <row r="210" spans="1:7" ht="108">
      <c r="A210" s="256"/>
      <c r="B210" s="288"/>
      <c r="C210" s="165" t="s">
        <v>929</v>
      </c>
      <c r="D210" s="464" t="s">
        <v>319</v>
      </c>
      <c r="E210" s="465"/>
      <c r="F210" s="143"/>
      <c r="G210" s="103"/>
    </row>
    <row r="211" spans="1:7" ht="12">
      <c r="A211" s="256"/>
      <c r="B211" s="288"/>
      <c r="C211" s="99"/>
      <c r="D211" s="478"/>
      <c r="E211" s="478"/>
      <c r="F211" s="146"/>
      <c r="G211" s="104"/>
    </row>
    <row r="212" spans="1:7" ht="306">
      <c r="A212" s="256">
        <f>$A$194</f>
        <v>1</v>
      </c>
      <c r="B212" s="288" t="s">
        <v>9</v>
      </c>
      <c r="C212" s="883" t="s">
        <v>931</v>
      </c>
      <c r="D212" s="314"/>
      <c r="E212" s="314"/>
      <c r="F212" s="104"/>
      <c r="G212" s="104"/>
    </row>
    <row r="213" spans="1:7" ht="72">
      <c r="A213" s="256"/>
      <c r="B213" s="288"/>
      <c r="C213" s="165" t="s">
        <v>930</v>
      </c>
      <c r="D213" s="464" t="s">
        <v>320</v>
      </c>
      <c r="E213" s="465"/>
      <c r="F213" s="103"/>
      <c r="G213" s="103"/>
    </row>
    <row r="214" spans="1:7" ht="12">
      <c r="A214" s="256"/>
      <c r="B214" s="288"/>
      <c r="C214" s="296"/>
      <c r="D214" s="314"/>
      <c r="E214" s="314"/>
      <c r="F214" s="104"/>
      <c r="G214" s="104"/>
    </row>
    <row r="215" spans="1:7" ht="361">
      <c r="A215" s="256">
        <f>$A$194</f>
        <v>1</v>
      </c>
      <c r="B215" s="288" t="s">
        <v>21</v>
      </c>
      <c r="C215" s="296" t="s">
        <v>337</v>
      </c>
      <c r="D215" s="299"/>
      <c r="E215" s="299"/>
      <c r="F215" s="299"/>
      <c r="G215" s="300"/>
    </row>
    <row r="216" spans="1:7" ht="96">
      <c r="A216" s="256"/>
      <c r="B216" s="288"/>
      <c r="C216" s="102" t="s">
        <v>338</v>
      </c>
      <c r="D216" s="464" t="s">
        <v>321</v>
      </c>
      <c r="E216" s="465"/>
      <c r="F216" s="111"/>
      <c r="G216" s="111"/>
    </row>
    <row r="217" spans="1:7" ht="12">
      <c r="A217" s="256"/>
      <c r="B217" s="288"/>
      <c r="C217" s="296"/>
      <c r="D217" s="314"/>
      <c r="E217" s="314"/>
      <c r="F217" s="104"/>
      <c r="G217" s="104"/>
    </row>
    <row r="218" spans="1:7" ht="13">
      <c r="A218" s="231"/>
      <c r="B218" s="232"/>
      <c r="C218" s="233" t="s">
        <v>210</v>
      </c>
      <c r="D218" s="480"/>
      <c r="E218" s="480"/>
      <c r="F218" s="481"/>
      <c r="G218" s="482"/>
    </row>
    <row r="220" spans="1:7" ht="14">
      <c r="A220" s="48">
        <v>2</v>
      </c>
      <c r="B220" s="50"/>
      <c r="C220" s="39" t="s">
        <v>29</v>
      </c>
      <c r="D220" s="486"/>
      <c r="E220" s="486"/>
      <c r="F220" s="486"/>
      <c r="G220" s="487"/>
    </row>
    <row r="221" spans="1:7" ht="12">
      <c r="A221" s="282"/>
      <c r="B221" s="283"/>
      <c r="C221" s="284"/>
      <c r="D221" s="472"/>
      <c r="E221" s="472"/>
      <c r="F221" s="473"/>
      <c r="G221" s="474"/>
    </row>
    <row r="222" spans="1:7" ht="24">
      <c r="A222" s="256">
        <f>$A$220</f>
        <v>2</v>
      </c>
      <c r="B222" s="285" t="s">
        <v>5</v>
      </c>
      <c r="C222" s="220" t="s">
        <v>106</v>
      </c>
      <c r="D222" s="467"/>
      <c r="E222" s="467"/>
      <c r="F222" s="286"/>
      <c r="G222" s="82"/>
    </row>
    <row r="223" spans="1:7" ht="12">
      <c r="A223" s="256"/>
      <c r="B223" s="285"/>
      <c r="C223" s="120" t="s">
        <v>65</v>
      </c>
      <c r="D223" s="467"/>
      <c r="E223" s="467"/>
      <c r="F223" s="286"/>
      <c r="G223" s="82"/>
    </row>
    <row r="224" spans="1:7" ht="12">
      <c r="A224" s="249"/>
      <c r="B224" s="288"/>
      <c r="C224" s="185" t="s">
        <v>143</v>
      </c>
      <c r="D224" s="475"/>
      <c r="E224" s="475"/>
      <c r="F224" s="286"/>
      <c r="G224" s="82"/>
    </row>
    <row r="225" spans="1:7" ht="12">
      <c r="A225" s="249"/>
      <c r="B225" s="288"/>
      <c r="C225" s="185" t="s">
        <v>175</v>
      </c>
      <c r="D225" s="475"/>
      <c r="E225" s="475"/>
      <c r="F225" s="286"/>
      <c r="G225" s="82"/>
    </row>
    <row r="226" spans="1:7" ht="12">
      <c r="A226" s="249"/>
      <c r="B226" s="288"/>
      <c r="C226" s="185" t="s">
        <v>186</v>
      </c>
      <c r="D226" s="475"/>
      <c r="E226" s="475"/>
      <c r="F226" s="286"/>
      <c r="G226" s="82"/>
    </row>
    <row r="227" spans="1:7" ht="48">
      <c r="A227" s="249"/>
      <c r="B227" s="288"/>
      <c r="C227" s="290" t="s">
        <v>80</v>
      </c>
      <c r="D227" s="470"/>
      <c r="E227" s="470"/>
      <c r="F227" s="286"/>
      <c r="G227" s="82"/>
    </row>
    <row r="228" spans="1:7" ht="24">
      <c r="A228" s="249"/>
      <c r="B228" s="288"/>
      <c r="C228" s="290" t="s">
        <v>81</v>
      </c>
      <c r="D228" s="470"/>
      <c r="E228" s="470"/>
      <c r="F228" s="286"/>
      <c r="G228" s="82"/>
    </row>
    <row r="229" spans="1:7" ht="12">
      <c r="A229" s="249"/>
      <c r="B229" s="288"/>
      <c r="C229" s="92" t="s">
        <v>69</v>
      </c>
      <c r="D229" s="471"/>
      <c r="E229" s="471"/>
      <c r="F229" s="286"/>
      <c r="G229" s="82"/>
    </row>
    <row r="230" spans="1:7" ht="72">
      <c r="A230" s="249"/>
      <c r="B230" s="288"/>
      <c r="C230" s="120" t="s">
        <v>52</v>
      </c>
      <c r="D230" s="467"/>
      <c r="E230" s="467"/>
      <c r="F230" s="286"/>
      <c r="G230" s="82"/>
    </row>
    <row r="231" spans="1:7" ht="60">
      <c r="A231" s="249"/>
      <c r="B231" s="288"/>
      <c r="C231" s="120" t="s">
        <v>126</v>
      </c>
      <c r="D231" s="467"/>
      <c r="E231" s="467"/>
      <c r="F231" s="286"/>
      <c r="G231" s="82"/>
    </row>
    <row r="232" spans="1:7" ht="36">
      <c r="A232" s="249"/>
      <c r="B232" s="288"/>
      <c r="C232" s="291" t="s">
        <v>112</v>
      </c>
      <c r="D232" s="464" t="s">
        <v>304</v>
      </c>
      <c r="E232" s="464"/>
      <c r="F232" s="227"/>
      <c r="G232" s="228"/>
    </row>
    <row r="233" spans="1:7" ht="12">
      <c r="A233" s="249"/>
      <c r="B233" s="288"/>
      <c r="C233" s="120"/>
      <c r="D233" s="467"/>
      <c r="E233" s="467"/>
      <c r="F233" s="286"/>
      <c r="G233" s="292"/>
    </row>
    <row r="234" spans="1:7" ht="372">
      <c r="A234" s="256">
        <f>$A$220</f>
        <v>2</v>
      </c>
      <c r="B234" s="288" t="s">
        <v>129</v>
      </c>
      <c r="C234" s="882" t="s">
        <v>928</v>
      </c>
      <c r="D234" s="476"/>
      <c r="E234" s="476"/>
      <c r="F234" s="146"/>
      <c r="G234" s="100"/>
    </row>
    <row r="235" spans="1:7" ht="108">
      <c r="A235" s="256"/>
      <c r="B235" s="288"/>
      <c r="C235" s="165" t="s">
        <v>929</v>
      </c>
      <c r="D235" s="464" t="s">
        <v>324</v>
      </c>
      <c r="E235" s="465"/>
      <c r="F235" s="143"/>
      <c r="G235" s="103"/>
    </row>
    <row r="236" spans="1:7" ht="12">
      <c r="A236" s="256"/>
      <c r="B236" s="288"/>
      <c r="C236" s="99"/>
      <c r="D236" s="478"/>
      <c r="E236" s="478"/>
      <c r="F236" s="146"/>
      <c r="G236" s="104"/>
    </row>
    <row r="237" spans="1:7" ht="306">
      <c r="A237" s="256">
        <f>$A$220</f>
        <v>2</v>
      </c>
      <c r="B237" s="288" t="s">
        <v>130</v>
      </c>
      <c r="C237" s="883" t="s">
        <v>931</v>
      </c>
      <c r="D237" s="314"/>
      <c r="E237" s="314"/>
      <c r="F237" s="104"/>
      <c r="G237" s="104"/>
    </row>
    <row r="238" spans="1:7" ht="72">
      <c r="A238" s="256"/>
      <c r="B238" s="288"/>
      <c r="C238" s="165" t="s">
        <v>930</v>
      </c>
      <c r="D238" s="464" t="s">
        <v>325</v>
      </c>
      <c r="E238" s="465"/>
      <c r="F238" s="103"/>
      <c r="G238" s="103"/>
    </row>
    <row r="239" spans="1:7" ht="12">
      <c r="A239" s="256"/>
      <c r="B239" s="288"/>
      <c r="C239" s="296"/>
      <c r="D239" s="314"/>
      <c r="E239" s="314"/>
      <c r="F239" s="104"/>
      <c r="G239" s="104"/>
    </row>
    <row r="240" spans="1:7" ht="361">
      <c r="A240" s="256">
        <f>$A$220</f>
        <v>2</v>
      </c>
      <c r="B240" s="288" t="s">
        <v>149</v>
      </c>
      <c r="C240" s="296" t="s">
        <v>337</v>
      </c>
      <c r="D240" s="299"/>
      <c r="E240" s="299"/>
      <c r="F240" s="299"/>
      <c r="G240" s="300"/>
    </row>
    <row r="241" spans="1:7" ht="96">
      <c r="A241" s="256"/>
      <c r="B241" s="288"/>
      <c r="C241" s="102" t="s">
        <v>338</v>
      </c>
      <c r="D241" s="464" t="s">
        <v>311</v>
      </c>
      <c r="E241" s="465"/>
      <c r="F241" s="111"/>
      <c r="G241" s="111"/>
    </row>
    <row r="242" spans="1:7" ht="12">
      <c r="A242" s="256"/>
      <c r="B242" s="288"/>
      <c r="C242" s="296"/>
      <c r="D242" s="314"/>
      <c r="E242" s="314"/>
      <c r="F242" s="104"/>
      <c r="G242" s="104"/>
    </row>
    <row r="243" spans="1:7" ht="13">
      <c r="A243" s="231"/>
      <c r="B243" s="232"/>
      <c r="C243" s="233" t="s">
        <v>254</v>
      </c>
      <c r="D243" s="480"/>
      <c r="E243" s="480"/>
      <c r="F243" s="481"/>
      <c r="G243" s="482"/>
    </row>
    <row r="245" spans="1:7" ht="14">
      <c r="A245" s="48">
        <v>2</v>
      </c>
      <c r="B245" s="50"/>
      <c r="C245" s="39" t="s">
        <v>29</v>
      </c>
      <c r="D245" s="486"/>
      <c r="E245" s="486"/>
      <c r="F245" s="486"/>
      <c r="G245" s="487"/>
    </row>
    <row r="246" spans="1:7" ht="12">
      <c r="A246" s="282"/>
      <c r="B246" s="283"/>
      <c r="C246" s="284"/>
      <c r="D246" s="472"/>
      <c r="E246" s="472"/>
      <c r="F246" s="473"/>
      <c r="G246" s="474"/>
    </row>
    <row r="247" spans="1:7" ht="24">
      <c r="A247" s="256">
        <f>$A$245</f>
        <v>2</v>
      </c>
      <c r="B247" s="285" t="s">
        <v>5</v>
      </c>
      <c r="C247" s="220" t="s">
        <v>106</v>
      </c>
      <c r="D247" s="467"/>
      <c r="E247" s="467"/>
      <c r="F247" s="286"/>
      <c r="G247" s="82"/>
    </row>
    <row r="248" spans="1:7" ht="12">
      <c r="A248" s="256"/>
      <c r="B248" s="285"/>
      <c r="C248" s="120" t="s">
        <v>65</v>
      </c>
      <c r="D248" s="467"/>
      <c r="E248" s="467"/>
      <c r="F248" s="286"/>
      <c r="G248" s="82"/>
    </row>
    <row r="249" spans="1:7" ht="12">
      <c r="A249" s="249"/>
      <c r="B249" s="288"/>
      <c r="C249" s="185" t="s">
        <v>255</v>
      </c>
      <c r="D249" s="475"/>
      <c r="E249" s="475"/>
      <c r="F249" s="286"/>
      <c r="G249" s="82"/>
    </row>
    <row r="250" spans="1:7" ht="12">
      <c r="A250" s="249"/>
      <c r="B250" s="288"/>
      <c r="C250" s="185" t="s">
        <v>175</v>
      </c>
      <c r="D250" s="475"/>
      <c r="E250" s="475"/>
      <c r="F250" s="286"/>
      <c r="G250" s="82"/>
    </row>
    <row r="251" spans="1:7" ht="12">
      <c r="A251" s="249"/>
      <c r="B251" s="288"/>
      <c r="C251" s="185" t="s">
        <v>256</v>
      </c>
      <c r="D251" s="475"/>
      <c r="E251" s="475"/>
      <c r="F251" s="286"/>
      <c r="G251" s="82"/>
    </row>
    <row r="252" spans="1:7" ht="48">
      <c r="A252" s="249"/>
      <c r="B252" s="288"/>
      <c r="C252" s="290" t="s">
        <v>80</v>
      </c>
      <c r="D252" s="470"/>
      <c r="E252" s="470"/>
      <c r="F252" s="286"/>
      <c r="G252" s="82"/>
    </row>
    <row r="253" spans="1:7" ht="24">
      <c r="A253" s="249"/>
      <c r="B253" s="288"/>
      <c r="C253" s="290" t="s">
        <v>81</v>
      </c>
      <c r="D253" s="470"/>
      <c r="E253" s="470"/>
      <c r="F253" s="286"/>
      <c r="G253" s="82"/>
    </row>
    <row r="254" spans="1:7" ht="12">
      <c r="A254" s="249"/>
      <c r="B254" s="288"/>
      <c r="C254" s="92" t="s">
        <v>69</v>
      </c>
      <c r="D254" s="471"/>
      <c r="E254" s="471"/>
      <c r="F254" s="286"/>
      <c r="G254" s="82"/>
    </row>
    <row r="255" spans="1:7" ht="72">
      <c r="A255" s="249"/>
      <c r="B255" s="288"/>
      <c r="C255" s="120" t="s">
        <v>52</v>
      </c>
      <c r="D255" s="467"/>
      <c r="E255" s="467"/>
      <c r="F255" s="286"/>
      <c r="G255" s="82"/>
    </row>
    <row r="256" spans="1:7" ht="60">
      <c r="A256" s="249"/>
      <c r="B256" s="288"/>
      <c r="C256" s="120" t="s">
        <v>126</v>
      </c>
      <c r="D256" s="467"/>
      <c r="E256" s="467"/>
      <c r="F256" s="286"/>
      <c r="G256" s="82"/>
    </row>
    <row r="257" spans="1:7" ht="36">
      <c r="A257" s="249"/>
      <c r="B257" s="288"/>
      <c r="C257" s="291" t="s">
        <v>112</v>
      </c>
      <c r="D257" s="464" t="s">
        <v>304</v>
      </c>
      <c r="E257" s="464"/>
      <c r="F257" s="227"/>
      <c r="G257" s="228"/>
    </row>
    <row r="258" spans="1:7" ht="12">
      <c r="A258" s="249"/>
      <c r="B258" s="288"/>
      <c r="C258" s="120"/>
      <c r="D258" s="467"/>
      <c r="E258" s="467"/>
      <c r="F258" s="286"/>
      <c r="G258" s="292"/>
    </row>
    <row r="259" spans="1:7" ht="372">
      <c r="A259" s="256">
        <f>$A$245</f>
        <v>2</v>
      </c>
      <c r="B259" s="288" t="s">
        <v>129</v>
      </c>
      <c r="C259" s="882" t="s">
        <v>928</v>
      </c>
      <c r="D259" s="476"/>
      <c r="E259" s="476"/>
      <c r="F259" s="146"/>
      <c r="G259" s="100"/>
    </row>
    <row r="260" spans="1:7" ht="108">
      <c r="A260" s="256"/>
      <c r="B260" s="288"/>
      <c r="C260" s="165" t="s">
        <v>929</v>
      </c>
      <c r="D260" s="464" t="s">
        <v>324</v>
      </c>
      <c r="E260" s="465"/>
      <c r="F260" s="143"/>
      <c r="G260" s="103"/>
    </row>
    <row r="261" spans="1:7" ht="12">
      <c r="A261" s="256"/>
      <c r="B261" s="288"/>
      <c r="C261" s="99"/>
      <c r="D261" s="478"/>
      <c r="E261" s="478"/>
      <c r="F261" s="146"/>
      <c r="G261" s="104"/>
    </row>
    <row r="262" spans="1:7" ht="306">
      <c r="A262" s="256">
        <f>$A$245</f>
        <v>2</v>
      </c>
      <c r="B262" s="288" t="s">
        <v>130</v>
      </c>
      <c r="C262" s="883" t="s">
        <v>931</v>
      </c>
      <c r="D262" s="314"/>
      <c r="E262" s="314"/>
      <c r="F262" s="104"/>
      <c r="G262" s="104"/>
    </row>
    <row r="263" spans="1:7" ht="72">
      <c r="A263" s="256"/>
      <c r="B263" s="288"/>
      <c r="C263" s="165" t="s">
        <v>930</v>
      </c>
      <c r="D263" s="464" t="s">
        <v>325</v>
      </c>
      <c r="E263" s="465"/>
      <c r="F263" s="103"/>
      <c r="G263" s="103"/>
    </row>
    <row r="264" spans="1:7" ht="12">
      <c r="A264" s="256"/>
      <c r="B264" s="288"/>
      <c r="C264" s="296"/>
      <c r="D264" s="314"/>
      <c r="E264" s="314"/>
      <c r="F264" s="104"/>
      <c r="G264" s="104"/>
    </row>
    <row r="265" spans="1:7" ht="361">
      <c r="A265" s="256">
        <f>$A$245</f>
        <v>2</v>
      </c>
      <c r="B265" s="288" t="s">
        <v>149</v>
      </c>
      <c r="C265" s="296" t="s">
        <v>337</v>
      </c>
      <c r="D265" s="299"/>
      <c r="E265" s="299"/>
      <c r="F265" s="299"/>
      <c r="G265" s="300"/>
    </row>
    <row r="266" spans="1:7" ht="96">
      <c r="A266" s="256"/>
      <c r="B266" s="288"/>
      <c r="C266" s="102" t="s">
        <v>338</v>
      </c>
      <c r="D266" s="464" t="s">
        <v>311</v>
      </c>
      <c r="E266" s="465"/>
      <c r="F266" s="111"/>
      <c r="G266" s="111"/>
    </row>
    <row r="267" spans="1:7" ht="12">
      <c r="A267" s="256"/>
      <c r="B267" s="288"/>
      <c r="C267" s="296"/>
      <c r="D267" s="314"/>
      <c r="E267" s="314"/>
      <c r="F267" s="104"/>
      <c r="G267" s="104"/>
    </row>
    <row r="268" spans="1:7" ht="13">
      <c r="A268" s="231"/>
      <c r="B268" s="232"/>
      <c r="C268" s="233" t="s">
        <v>258</v>
      </c>
      <c r="D268" s="480"/>
      <c r="E268" s="480"/>
      <c r="F268" s="481"/>
      <c r="G268" s="482"/>
    </row>
    <row r="270" spans="1:7" ht="14">
      <c r="A270" s="48">
        <v>1</v>
      </c>
      <c r="B270" s="50"/>
      <c r="C270" s="39" t="s">
        <v>29</v>
      </c>
      <c r="D270" s="486"/>
      <c r="E270" s="486"/>
      <c r="F270" s="486"/>
      <c r="G270" s="487"/>
    </row>
    <row r="271" spans="1:7" ht="12">
      <c r="A271" s="282"/>
      <c r="B271" s="283"/>
      <c r="C271" s="284"/>
      <c r="D271" s="472"/>
      <c r="E271" s="472"/>
      <c r="F271" s="473"/>
      <c r="G271" s="474"/>
    </row>
    <row r="272" spans="1:7" ht="24">
      <c r="A272" s="256">
        <f>$A$270</f>
        <v>1</v>
      </c>
      <c r="B272" s="285" t="s">
        <v>5</v>
      </c>
      <c r="C272" s="120" t="s">
        <v>174</v>
      </c>
      <c r="D272" s="467"/>
      <c r="E272" s="467"/>
      <c r="F272" s="286"/>
      <c r="G272" s="82"/>
    </row>
    <row r="273" spans="1:7" ht="12">
      <c r="A273" s="256"/>
      <c r="B273" s="285"/>
      <c r="C273" s="120" t="s">
        <v>65</v>
      </c>
      <c r="D273" s="467"/>
      <c r="E273" s="467"/>
      <c r="F273" s="286"/>
      <c r="G273" s="82"/>
    </row>
    <row r="274" spans="1:7" ht="12">
      <c r="A274" s="249"/>
      <c r="B274" s="288"/>
      <c r="C274" s="185" t="s">
        <v>66</v>
      </c>
      <c r="D274" s="475"/>
      <c r="E274" s="475"/>
      <c r="F274" s="286"/>
      <c r="G274" s="82"/>
    </row>
    <row r="275" spans="1:7" ht="12">
      <c r="A275" s="249"/>
      <c r="B275" s="288"/>
      <c r="C275" s="185" t="s">
        <v>67</v>
      </c>
      <c r="D275" s="475"/>
      <c r="E275" s="475"/>
      <c r="F275" s="286"/>
      <c r="G275" s="82"/>
    </row>
    <row r="276" spans="1:7" ht="12">
      <c r="A276" s="249"/>
      <c r="B276" s="288"/>
      <c r="C276" s="185" t="s">
        <v>68</v>
      </c>
      <c r="D276" s="475"/>
      <c r="E276" s="475"/>
      <c r="F276" s="286"/>
      <c r="G276" s="82"/>
    </row>
    <row r="277" spans="1:7" ht="12">
      <c r="A277" s="249"/>
      <c r="B277" s="288"/>
      <c r="C277" s="185" t="s">
        <v>186</v>
      </c>
      <c r="D277" s="475"/>
      <c r="E277" s="475"/>
      <c r="F277" s="286"/>
      <c r="G277" s="82"/>
    </row>
    <row r="278" spans="1:7" ht="48">
      <c r="A278" s="249"/>
      <c r="B278" s="288"/>
      <c r="C278" s="290" t="s">
        <v>80</v>
      </c>
      <c r="D278" s="470"/>
      <c r="E278" s="470"/>
      <c r="F278" s="286"/>
      <c r="G278" s="82"/>
    </row>
    <row r="279" spans="1:7" ht="24">
      <c r="A279" s="249"/>
      <c r="B279" s="288"/>
      <c r="C279" s="290" t="s">
        <v>81</v>
      </c>
      <c r="D279" s="470"/>
      <c r="E279" s="470"/>
      <c r="F279" s="286"/>
      <c r="G279" s="82"/>
    </row>
    <row r="280" spans="1:7" ht="12">
      <c r="A280" s="249"/>
      <c r="B280" s="288"/>
      <c r="C280" s="92" t="s">
        <v>69</v>
      </c>
      <c r="D280" s="471"/>
      <c r="E280" s="471"/>
      <c r="F280" s="286"/>
      <c r="G280" s="82"/>
    </row>
    <row r="281" spans="1:7" ht="72">
      <c r="A281" s="249"/>
      <c r="B281" s="288"/>
      <c r="C281" s="120" t="s">
        <v>52</v>
      </c>
      <c r="D281" s="467"/>
      <c r="E281" s="467"/>
      <c r="F281" s="286"/>
      <c r="G281" s="82"/>
    </row>
    <row r="282" spans="1:7" ht="60">
      <c r="A282" s="249"/>
      <c r="B282" s="288"/>
      <c r="C282" s="120" t="s">
        <v>126</v>
      </c>
      <c r="D282" s="467"/>
      <c r="E282" s="467"/>
      <c r="F282" s="286"/>
      <c r="G282" s="82"/>
    </row>
    <row r="283" spans="1:7" ht="36">
      <c r="A283" s="249"/>
      <c r="B283" s="288"/>
      <c r="C283" s="291" t="s">
        <v>332</v>
      </c>
      <c r="D283" s="464" t="s">
        <v>318</v>
      </c>
      <c r="E283" s="464"/>
      <c r="F283" s="227"/>
      <c r="G283" s="228"/>
    </row>
    <row r="284" spans="1:7" ht="12">
      <c r="A284" s="249"/>
      <c r="B284" s="288"/>
      <c r="C284" s="120"/>
      <c r="D284" s="467"/>
      <c r="E284" s="467"/>
      <c r="F284" s="286"/>
      <c r="G284" s="292"/>
    </row>
    <row r="285" spans="1:7" ht="372">
      <c r="A285" s="256">
        <f>$A$270</f>
        <v>1</v>
      </c>
      <c r="B285" s="288" t="s">
        <v>7</v>
      </c>
      <c r="C285" s="882" t="s">
        <v>928</v>
      </c>
      <c r="D285" s="476"/>
      <c r="E285" s="476"/>
      <c r="F285" s="146"/>
      <c r="G285" s="100"/>
    </row>
    <row r="286" spans="1:7" ht="108">
      <c r="A286" s="256"/>
      <c r="B286" s="288"/>
      <c r="C286" s="165" t="s">
        <v>929</v>
      </c>
      <c r="D286" s="464" t="s">
        <v>326</v>
      </c>
      <c r="E286" s="465"/>
      <c r="F286" s="143"/>
      <c r="G286" s="103"/>
    </row>
    <row r="287" spans="1:7" ht="12">
      <c r="A287" s="256"/>
      <c r="B287" s="288"/>
      <c r="C287" s="99"/>
      <c r="D287" s="478"/>
      <c r="E287" s="478"/>
      <c r="F287" s="146"/>
      <c r="G287" s="104"/>
    </row>
    <row r="288" spans="1:7" ht="361">
      <c r="A288" s="256">
        <f>$A$270</f>
        <v>1</v>
      </c>
      <c r="B288" s="288" t="s">
        <v>9</v>
      </c>
      <c r="C288" s="296" t="s">
        <v>337</v>
      </c>
      <c r="D288" s="299"/>
      <c r="E288" s="299"/>
      <c r="F288" s="299"/>
      <c r="G288" s="300"/>
    </row>
    <row r="289" spans="1:7" ht="96">
      <c r="A289" s="256"/>
      <c r="B289" s="288"/>
      <c r="C289" s="102" t="s">
        <v>338</v>
      </c>
      <c r="D289" s="464" t="s">
        <v>320</v>
      </c>
      <c r="E289" s="465"/>
      <c r="F289" s="111"/>
      <c r="G289" s="111"/>
    </row>
    <row r="290" spans="1:7" ht="12">
      <c r="A290" s="256"/>
      <c r="B290" s="288"/>
      <c r="C290" s="296"/>
      <c r="D290" s="314"/>
      <c r="E290" s="314"/>
      <c r="F290" s="104"/>
      <c r="G290" s="104"/>
    </row>
    <row r="291" spans="1:7" ht="13">
      <c r="A291" s="231"/>
      <c r="B291" s="232"/>
      <c r="C291" s="233" t="s">
        <v>259</v>
      </c>
      <c r="D291" s="480"/>
      <c r="E291" s="480"/>
      <c r="F291" s="481"/>
      <c r="G291" s="482"/>
    </row>
    <row r="293" spans="1:7" ht="14">
      <c r="A293" s="48">
        <v>1</v>
      </c>
      <c r="B293" s="50"/>
      <c r="C293" s="39" t="s">
        <v>29</v>
      </c>
      <c r="D293" s="486"/>
      <c r="E293" s="486"/>
      <c r="F293" s="486"/>
      <c r="G293" s="487"/>
    </row>
    <row r="294" spans="1:7" ht="12">
      <c r="A294" s="282"/>
      <c r="B294" s="283"/>
      <c r="C294" s="284"/>
      <c r="D294" s="472"/>
      <c r="E294" s="472"/>
      <c r="F294" s="473"/>
      <c r="G294" s="474"/>
    </row>
    <row r="295" spans="1:7" ht="24">
      <c r="A295" s="256">
        <f>$A$293</f>
        <v>1</v>
      </c>
      <c r="B295" s="285" t="s">
        <v>5</v>
      </c>
      <c r="C295" s="120" t="s">
        <v>174</v>
      </c>
      <c r="D295" s="467"/>
      <c r="E295" s="467"/>
      <c r="F295" s="286"/>
      <c r="G295" s="82"/>
    </row>
    <row r="296" spans="1:7" ht="12">
      <c r="A296" s="256"/>
      <c r="B296" s="285"/>
      <c r="C296" s="120" t="s">
        <v>65</v>
      </c>
      <c r="D296" s="467"/>
      <c r="E296" s="467"/>
      <c r="F296" s="286"/>
      <c r="G296" s="82"/>
    </row>
    <row r="297" spans="1:7" ht="12">
      <c r="A297" s="249"/>
      <c r="B297" s="288"/>
      <c r="C297" s="185" t="s">
        <v>195</v>
      </c>
      <c r="D297" s="475"/>
      <c r="E297" s="475"/>
      <c r="F297" s="286"/>
      <c r="G297" s="82"/>
    </row>
    <row r="298" spans="1:7" ht="12">
      <c r="A298" s="249"/>
      <c r="B298" s="288"/>
      <c r="C298" s="185" t="s">
        <v>260</v>
      </c>
      <c r="D298" s="475"/>
      <c r="E298" s="475"/>
      <c r="F298" s="286"/>
      <c r="G298" s="82"/>
    </row>
    <row r="299" spans="1:7" ht="12">
      <c r="A299" s="249"/>
      <c r="B299" s="288"/>
      <c r="C299" s="185" t="s">
        <v>261</v>
      </c>
      <c r="D299" s="475"/>
      <c r="E299" s="475"/>
      <c r="F299" s="286"/>
      <c r="G299" s="82"/>
    </row>
    <row r="300" spans="1:7" ht="12">
      <c r="A300" s="249"/>
      <c r="B300" s="288"/>
      <c r="C300" s="185" t="s">
        <v>102</v>
      </c>
      <c r="D300" s="475"/>
      <c r="E300" s="475"/>
      <c r="F300" s="286"/>
      <c r="G300" s="82"/>
    </row>
    <row r="301" spans="1:7" ht="48">
      <c r="A301" s="249"/>
      <c r="B301" s="288"/>
      <c r="C301" s="290" t="s">
        <v>80</v>
      </c>
      <c r="D301" s="470"/>
      <c r="E301" s="470"/>
      <c r="F301" s="286"/>
      <c r="G301" s="82"/>
    </row>
    <row r="302" spans="1:7" ht="24">
      <c r="A302" s="249"/>
      <c r="B302" s="288"/>
      <c r="C302" s="290" t="s">
        <v>81</v>
      </c>
      <c r="D302" s="470"/>
      <c r="E302" s="470"/>
      <c r="F302" s="286"/>
      <c r="G302" s="82"/>
    </row>
    <row r="303" spans="1:7" ht="12">
      <c r="A303" s="249"/>
      <c r="B303" s="288"/>
      <c r="C303" s="92" t="s">
        <v>69</v>
      </c>
      <c r="D303" s="471"/>
      <c r="E303" s="471"/>
      <c r="F303" s="286"/>
      <c r="G303" s="82"/>
    </row>
    <row r="304" spans="1:7" ht="72">
      <c r="A304" s="249"/>
      <c r="B304" s="288"/>
      <c r="C304" s="120" t="s">
        <v>52</v>
      </c>
      <c r="D304" s="467"/>
      <c r="E304" s="467"/>
      <c r="F304" s="286"/>
      <c r="G304" s="82"/>
    </row>
    <row r="305" spans="1:7" ht="60">
      <c r="A305" s="249"/>
      <c r="B305" s="288"/>
      <c r="C305" s="120" t="s">
        <v>126</v>
      </c>
      <c r="D305" s="467"/>
      <c r="E305" s="467"/>
      <c r="F305" s="286"/>
      <c r="G305" s="82"/>
    </row>
    <row r="306" spans="1:7" ht="36">
      <c r="A306" s="249"/>
      <c r="B306" s="288"/>
      <c r="C306" s="291" t="s">
        <v>332</v>
      </c>
      <c r="D306" s="464" t="s">
        <v>318</v>
      </c>
      <c r="E306" s="464"/>
      <c r="F306" s="227"/>
      <c r="G306" s="228"/>
    </row>
    <row r="307" spans="1:7" ht="12">
      <c r="A307" s="249"/>
      <c r="B307" s="288"/>
      <c r="C307" s="120"/>
      <c r="D307" s="467"/>
      <c r="E307" s="467"/>
      <c r="F307" s="286"/>
      <c r="G307" s="292"/>
    </row>
    <row r="308" spans="1:7" ht="372">
      <c r="A308" s="256">
        <f>$A$293</f>
        <v>1</v>
      </c>
      <c r="B308" s="288" t="s">
        <v>6</v>
      </c>
      <c r="C308" s="882" t="s">
        <v>928</v>
      </c>
      <c r="D308" s="476"/>
      <c r="E308" s="476"/>
      <c r="F308" s="146"/>
      <c r="G308" s="100"/>
    </row>
    <row r="309" spans="1:7" ht="108">
      <c r="A309" s="256"/>
      <c r="B309" s="288"/>
      <c r="C309" s="165" t="s">
        <v>929</v>
      </c>
      <c r="D309" s="464" t="s">
        <v>327</v>
      </c>
      <c r="E309" s="465"/>
      <c r="F309" s="143"/>
      <c r="G309" s="103"/>
    </row>
    <row r="310" spans="1:7" ht="12">
      <c r="A310" s="256"/>
      <c r="B310" s="288"/>
      <c r="C310" s="99"/>
      <c r="D310" s="478"/>
      <c r="E310" s="478"/>
      <c r="F310" s="146"/>
      <c r="G310" s="104"/>
    </row>
    <row r="311" spans="1:7" ht="361">
      <c r="A311" s="256">
        <f>$A$293</f>
        <v>1</v>
      </c>
      <c r="B311" s="288" t="s">
        <v>8</v>
      </c>
      <c r="C311" s="296" t="s">
        <v>337</v>
      </c>
      <c r="D311" s="299"/>
      <c r="E311" s="299"/>
      <c r="F311" s="299"/>
      <c r="G311" s="300"/>
    </row>
    <row r="312" spans="1:7" ht="96">
      <c r="A312" s="256"/>
      <c r="B312" s="288"/>
      <c r="C312" s="102" t="s">
        <v>338</v>
      </c>
      <c r="D312" s="464" t="s">
        <v>319</v>
      </c>
      <c r="E312" s="465"/>
      <c r="F312" s="111"/>
      <c r="G312" s="111"/>
    </row>
    <row r="313" spans="1:7" ht="12">
      <c r="A313" s="256"/>
      <c r="B313" s="288"/>
      <c r="C313" s="296"/>
      <c r="D313" s="314"/>
      <c r="E313" s="314"/>
      <c r="F313" s="104"/>
      <c r="G313" s="104"/>
    </row>
    <row r="314" spans="1:7" ht="13">
      <c r="A314" s="231"/>
      <c r="B314" s="232"/>
      <c r="C314" s="233" t="s">
        <v>264</v>
      </c>
      <c r="D314" s="480"/>
      <c r="E314" s="480"/>
      <c r="F314" s="481"/>
      <c r="G314" s="482"/>
    </row>
    <row r="316" spans="1:7" ht="14">
      <c r="A316" s="48">
        <v>1</v>
      </c>
      <c r="B316" s="50"/>
      <c r="C316" s="39" t="s">
        <v>29</v>
      </c>
      <c r="D316" s="486"/>
      <c r="E316" s="486"/>
      <c r="F316" s="486"/>
      <c r="G316" s="487"/>
    </row>
    <row r="318" spans="1:7" ht="24">
      <c r="A318" s="256">
        <f>$A$316</f>
        <v>1</v>
      </c>
      <c r="B318" s="285" t="s">
        <v>5</v>
      </c>
      <c r="C318" s="120" t="s">
        <v>174</v>
      </c>
      <c r="D318" s="467"/>
      <c r="E318" s="467"/>
      <c r="F318" s="286"/>
      <c r="G318" s="82"/>
    </row>
    <row r="319" spans="1:7" ht="12">
      <c r="A319" s="256"/>
      <c r="B319" s="285"/>
      <c r="C319" s="120" t="s">
        <v>65</v>
      </c>
      <c r="D319" s="467"/>
      <c r="E319" s="467"/>
      <c r="F319" s="286"/>
      <c r="G319" s="82"/>
    </row>
    <row r="320" spans="1:7" ht="12">
      <c r="A320" s="249"/>
      <c r="B320" s="288"/>
      <c r="C320" s="185" t="s">
        <v>265</v>
      </c>
      <c r="D320" s="475"/>
      <c r="E320" s="475"/>
      <c r="F320" s="286"/>
      <c r="G320" s="82"/>
    </row>
    <row r="321" spans="1:7" ht="12">
      <c r="A321" s="249"/>
      <c r="B321" s="288"/>
      <c r="C321" s="185" t="s">
        <v>266</v>
      </c>
      <c r="D321" s="475"/>
      <c r="E321" s="475"/>
      <c r="F321" s="286"/>
      <c r="G321" s="82"/>
    </row>
    <row r="322" spans="1:7" ht="12">
      <c r="A322" s="249"/>
      <c r="B322" s="288"/>
      <c r="C322" s="185" t="s">
        <v>267</v>
      </c>
      <c r="D322" s="475"/>
      <c r="E322" s="475"/>
      <c r="F322" s="286"/>
      <c r="G322" s="82"/>
    </row>
    <row r="323" spans="1:7" ht="12">
      <c r="A323" s="249"/>
      <c r="B323" s="288"/>
      <c r="C323" s="185" t="s">
        <v>268</v>
      </c>
      <c r="D323" s="475"/>
      <c r="E323" s="475"/>
      <c r="F323" s="286"/>
      <c r="G323" s="82"/>
    </row>
    <row r="324" spans="1:7" ht="12">
      <c r="A324" s="249"/>
      <c r="B324" s="288"/>
      <c r="C324" s="185" t="s">
        <v>125</v>
      </c>
      <c r="D324" s="475"/>
      <c r="E324" s="475"/>
      <c r="F324" s="286"/>
      <c r="G324" s="82"/>
    </row>
    <row r="325" spans="1:7" ht="48">
      <c r="A325" s="249"/>
      <c r="B325" s="288"/>
      <c r="C325" s="290" t="s">
        <v>80</v>
      </c>
      <c r="D325" s="470"/>
      <c r="E325" s="470"/>
      <c r="F325" s="286"/>
      <c r="G325" s="82"/>
    </row>
    <row r="326" spans="1:7" ht="24">
      <c r="A326" s="249"/>
      <c r="B326" s="288"/>
      <c r="C326" s="290" t="s">
        <v>81</v>
      </c>
      <c r="D326" s="470"/>
      <c r="E326" s="470"/>
      <c r="F326" s="286"/>
      <c r="G326" s="82"/>
    </row>
    <row r="327" spans="1:7" ht="12">
      <c r="A327" s="249"/>
      <c r="B327" s="288"/>
      <c r="C327" s="92" t="s">
        <v>69</v>
      </c>
      <c r="D327" s="471"/>
      <c r="E327" s="471"/>
      <c r="F327" s="286"/>
      <c r="G327" s="82"/>
    </row>
    <row r="328" spans="1:7" ht="72">
      <c r="A328" s="249"/>
      <c r="B328" s="288"/>
      <c r="C328" s="120" t="s">
        <v>52</v>
      </c>
      <c r="D328" s="467"/>
      <c r="E328" s="467"/>
      <c r="F328" s="286"/>
      <c r="G328" s="82"/>
    </row>
    <row r="329" spans="1:7" ht="60">
      <c r="A329" s="249"/>
      <c r="B329" s="288"/>
      <c r="C329" s="120" t="s">
        <v>126</v>
      </c>
      <c r="D329" s="467"/>
      <c r="E329" s="467"/>
      <c r="F329" s="286"/>
      <c r="G329" s="82"/>
    </row>
    <row r="330" spans="1:7" ht="36">
      <c r="A330" s="249"/>
      <c r="B330" s="288"/>
      <c r="C330" s="291" t="s">
        <v>332</v>
      </c>
      <c r="D330" s="464" t="s">
        <v>318</v>
      </c>
      <c r="E330" s="464"/>
      <c r="F330" s="227"/>
      <c r="G330" s="228"/>
    </row>
    <row r="331" spans="1:7" ht="12">
      <c r="A331" s="249"/>
      <c r="B331" s="288"/>
      <c r="C331" s="120"/>
      <c r="D331" s="467"/>
      <c r="E331" s="467"/>
      <c r="F331" s="286"/>
      <c r="G331" s="292"/>
    </row>
    <row r="332" spans="1:7" ht="372">
      <c r="A332" s="256">
        <f>$A$316</f>
        <v>1</v>
      </c>
      <c r="B332" s="288" t="s">
        <v>6</v>
      </c>
      <c r="C332" s="882" t="s">
        <v>928</v>
      </c>
      <c r="D332" s="476"/>
      <c r="E332" s="476"/>
      <c r="F332" s="146"/>
      <c r="G332" s="100"/>
    </row>
    <row r="333" spans="1:7" ht="108">
      <c r="A333" s="256"/>
      <c r="B333" s="288"/>
      <c r="C333" s="165" t="s">
        <v>929</v>
      </c>
      <c r="D333" s="464" t="s">
        <v>327</v>
      </c>
      <c r="E333" s="465"/>
      <c r="F333" s="143"/>
      <c r="G333" s="103"/>
    </row>
    <row r="334" spans="1:7" ht="12">
      <c r="A334" s="256"/>
      <c r="B334" s="288"/>
      <c r="C334" s="99"/>
      <c r="D334" s="478"/>
      <c r="E334" s="478"/>
      <c r="F334" s="146"/>
      <c r="G334" s="104"/>
    </row>
    <row r="335" spans="1:7" ht="361">
      <c r="A335" s="256">
        <f>$A$316</f>
        <v>1</v>
      </c>
      <c r="B335" s="288" t="s">
        <v>8</v>
      </c>
      <c r="C335" s="296" t="s">
        <v>337</v>
      </c>
      <c r="D335" s="299"/>
      <c r="E335" s="299"/>
      <c r="F335" s="299"/>
      <c r="G335" s="300"/>
    </row>
    <row r="336" spans="1:7" ht="96">
      <c r="A336" s="256"/>
      <c r="B336" s="288"/>
      <c r="C336" s="102" t="s">
        <v>338</v>
      </c>
      <c r="D336" s="464" t="s">
        <v>319</v>
      </c>
      <c r="E336" s="465"/>
      <c r="F336" s="111"/>
      <c r="G336" s="111"/>
    </row>
    <row r="337" spans="1:7" ht="12">
      <c r="A337" s="256"/>
      <c r="B337" s="288"/>
      <c r="C337" s="296"/>
      <c r="D337" s="314"/>
      <c r="E337" s="314"/>
      <c r="F337" s="104"/>
      <c r="G337" s="104"/>
    </row>
    <row r="338" spans="1:7" ht="13">
      <c r="A338" s="231"/>
      <c r="B338" s="232"/>
      <c r="C338" s="233" t="s">
        <v>270</v>
      </c>
      <c r="D338" s="480"/>
      <c r="E338" s="480"/>
      <c r="F338" s="481"/>
      <c r="G338" s="482"/>
    </row>
    <row r="340" spans="1:7" ht="14">
      <c r="A340" s="48">
        <v>1</v>
      </c>
      <c r="B340" s="50"/>
      <c r="C340" s="39" t="s">
        <v>29</v>
      </c>
      <c r="D340" s="486"/>
      <c r="E340" s="486"/>
      <c r="F340" s="486"/>
      <c r="G340" s="487"/>
    </row>
    <row r="341" spans="1:7" ht="12">
      <c r="A341" s="282"/>
      <c r="B341" s="283"/>
      <c r="C341" s="284"/>
      <c r="D341" s="472"/>
      <c r="E341" s="472"/>
      <c r="F341" s="473"/>
      <c r="G341" s="474"/>
    </row>
    <row r="342" spans="1:7" ht="24">
      <c r="A342" s="256">
        <f>$A$340</f>
        <v>1</v>
      </c>
      <c r="B342" s="285" t="s">
        <v>5</v>
      </c>
      <c r="C342" s="120" t="s">
        <v>174</v>
      </c>
      <c r="D342" s="467"/>
      <c r="E342" s="467"/>
      <c r="F342" s="286"/>
      <c r="G342" s="82"/>
    </row>
    <row r="343" spans="1:7" ht="12">
      <c r="A343" s="256"/>
      <c r="B343" s="285"/>
      <c r="C343" s="120" t="s">
        <v>65</v>
      </c>
      <c r="D343" s="467"/>
      <c r="E343" s="467"/>
      <c r="F343" s="286"/>
      <c r="G343" s="82"/>
    </row>
    <row r="344" spans="1:7" ht="12">
      <c r="A344" s="249"/>
      <c r="B344" s="288"/>
      <c r="C344" s="185" t="s">
        <v>271</v>
      </c>
      <c r="D344" s="475"/>
      <c r="E344" s="475"/>
      <c r="F344" s="286"/>
      <c r="G344" s="82"/>
    </row>
    <row r="345" spans="1:7" ht="12">
      <c r="A345" s="249"/>
      <c r="B345" s="288"/>
      <c r="C345" s="185" t="s">
        <v>260</v>
      </c>
      <c r="D345" s="475"/>
      <c r="E345" s="475"/>
      <c r="F345" s="286"/>
      <c r="G345" s="82"/>
    </row>
    <row r="346" spans="1:7" ht="12">
      <c r="A346" s="249"/>
      <c r="B346" s="288"/>
      <c r="C346" s="185" t="s">
        <v>272</v>
      </c>
      <c r="D346" s="475"/>
      <c r="E346" s="475"/>
      <c r="F346" s="286"/>
      <c r="G346" s="82"/>
    </row>
    <row r="347" spans="1:7" ht="12">
      <c r="A347" s="249"/>
      <c r="B347" s="288"/>
      <c r="C347" s="185" t="s">
        <v>261</v>
      </c>
      <c r="D347" s="475"/>
      <c r="E347" s="475"/>
      <c r="F347" s="286"/>
      <c r="G347" s="82"/>
    </row>
    <row r="348" spans="1:7" ht="12">
      <c r="A348" s="249"/>
      <c r="B348" s="288"/>
      <c r="C348" s="185" t="s">
        <v>125</v>
      </c>
      <c r="D348" s="475"/>
      <c r="E348" s="475"/>
      <c r="F348" s="286"/>
      <c r="G348" s="82"/>
    </row>
    <row r="349" spans="1:7" ht="48">
      <c r="A349" s="249"/>
      <c r="B349" s="288"/>
      <c r="C349" s="290" t="s">
        <v>80</v>
      </c>
      <c r="D349" s="470"/>
      <c r="E349" s="470"/>
      <c r="F349" s="286"/>
      <c r="G349" s="82"/>
    </row>
    <row r="350" spans="1:7" ht="24">
      <c r="A350" s="249"/>
      <c r="B350" s="288"/>
      <c r="C350" s="290" t="s">
        <v>81</v>
      </c>
      <c r="D350" s="470"/>
      <c r="E350" s="470"/>
      <c r="F350" s="286"/>
      <c r="G350" s="82"/>
    </row>
    <row r="351" spans="1:7" ht="12">
      <c r="A351" s="249"/>
      <c r="B351" s="288"/>
      <c r="C351" s="92" t="s">
        <v>69</v>
      </c>
      <c r="D351" s="471"/>
      <c r="E351" s="471"/>
      <c r="F351" s="286"/>
      <c r="G351" s="82"/>
    </row>
    <row r="352" spans="1:7" ht="72">
      <c r="A352" s="249"/>
      <c r="B352" s="288"/>
      <c r="C352" s="120" t="s">
        <v>52</v>
      </c>
      <c r="D352" s="467"/>
      <c r="E352" s="467"/>
      <c r="F352" s="286"/>
      <c r="G352" s="82"/>
    </row>
    <row r="353" spans="1:7" ht="60">
      <c r="A353" s="249"/>
      <c r="B353" s="288"/>
      <c r="C353" s="120" t="s">
        <v>126</v>
      </c>
      <c r="D353" s="467"/>
      <c r="E353" s="467"/>
      <c r="F353" s="286"/>
      <c r="G353" s="82"/>
    </row>
    <row r="354" spans="1:7" ht="36">
      <c r="A354" s="249"/>
      <c r="B354" s="288"/>
      <c r="C354" s="291" t="s">
        <v>332</v>
      </c>
      <c r="D354" s="464" t="s">
        <v>318</v>
      </c>
      <c r="E354" s="464"/>
      <c r="F354" s="227"/>
      <c r="G354" s="228"/>
    </row>
    <row r="355" spans="1:7" ht="12">
      <c r="A355" s="249"/>
      <c r="B355" s="288"/>
      <c r="C355" s="120"/>
      <c r="D355" s="467"/>
      <c r="E355" s="467"/>
      <c r="F355" s="286"/>
      <c r="G355" s="292"/>
    </row>
    <row r="356" spans="1:7" ht="372">
      <c r="A356" s="256">
        <f>$A$340</f>
        <v>1</v>
      </c>
      <c r="B356" s="288" t="s">
        <v>6</v>
      </c>
      <c r="C356" s="882" t="s">
        <v>928</v>
      </c>
      <c r="D356" s="476"/>
      <c r="E356" s="476"/>
      <c r="F356" s="146"/>
      <c r="G356" s="100"/>
    </row>
    <row r="357" spans="1:7" ht="108">
      <c r="A357" s="256"/>
      <c r="B357" s="288"/>
      <c r="C357" s="165" t="s">
        <v>929</v>
      </c>
      <c r="D357" s="464" t="s">
        <v>327</v>
      </c>
      <c r="E357" s="465"/>
      <c r="F357" s="143"/>
      <c r="G357" s="103"/>
    </row>
    <row r="358" spans="1:7" ht="12">
      <c r="A358" s="256"/>
      <c r="B358" s="288"/>
      <c r="C358" s="99"/>
      <c r="D358" s="478"/>
      <c r="E358" s="478"/>
      <c r="F358" s="146"/>
      <c r="G358" s="104"/>
    </row>
    <row r="359" spans="1:7" ht="361">
      <c r="A359" s="256">
        <f>$A$340</f>
        <v>1</v>
      </c>
      <c r="B359" s="288" t="s">
        <v>8</v>
      </c>
      <c r="C359" s="296" t="s">
        <v>337</v>
      </c>
      <c r="D359" s="299"/>
      <c r="E359" s="299"/>
      <c r="F359" s="299"/>
      <c r="G359" s="300"/>
    </row>
    <row r="360" spans="1:7" ht="96">
      <c r="A360" s="256"/>
      <c r="B360" s="288"/>
      <c r="C360" s="102" t="s">
        <v>338</v>
      </c>
      <c r="D360" s="464" t="s">
        <v>319</v>
      </c>
      <c r="E360" s="465"/>
      <c r="F360" s="111"/>
      <c r="G360" s="111"/>
    </row>
    <row r="361" spans="1:7" ht="12">
      <c r="A361" s="256"/>
      <c r="B361" s="288"/>
      <c r="C361" s="296"/>
      <c r="D361" s="314"/>
      <c r="E361" s="314"/>
      <c r="F361" s="104"/>
      <c r="G361" s="104"/>
    </row>
    <row r="362" spans="1:7" ht="42">
      <c r="A362" s="231"/>
      <c r="B362" s="232"/>
      <c r="C362" s="444" t="s">
        <v>274</v>
      </c>
      <c r="D362" s="480"/>
      <c r="E362" s="480"/>
      <c r="F362" s="481"/>
      <c r="G362" s="482"/>
    </row>
    <row r="364" spans="1:7" ht="14">
      <c r="A364" s="48">
        <v>2</v>
      </c>
      <c r="B364" s="50"/>
      <c r="C364" s="39" t="s">
        <v>29</v>
      </c>
      <c r="D364" s="486"/>
      <c r="E364" s="486"/>
      <c r="F364" s="486"/>
      <c r="G364" s="487"/>
    </row>
    <row r="365" spans="1:7" ht="12">
      <c r="A365" s="282"/>
      <c r="B365" s="283"/>
      <c r="C365" s="284"/>
      <c r="D365" s="472"/>
      <c r="E365" s="472"/>
      <c r="F365" s="473"/>
      <c r="G365" s="474"/>
    </row>
    <row r="366" spans="1:7" ht="24">
      <c r="A366" s="256">
        <f>$A$364</f>
        <v>2</v>
      </c>
      <c r="B366" s="285" t="s">
        <v>5</v>
      </c>
      <c r="C366" s="220" t="s">
        <v>106</v>
      </c>
      <c r="D366" s="467"/>
      <c r="E366" s="467"/>
      <c r="F366" s="286"/>
      <c r="G366" s="82"/>
    </row>
    <row r="367" spans="1:7" ht="12">
      <c r="A367" s="256"/>
      <c r="B367" s="285"/>
      <c r="C367" s="120" t="s">
        <v>65</v>
      </c>
      <c r="D367" s="467"/>
      <c r="E367" s="467"/>
      <c r="F367" s="286"/>
      <c r="G367" s="82"/>
    </row>
    <row r="368" spans="1:7" ht="12">
      <c r="A368" s="249"/>
      <c r="B368" s="288"/>
      <c r="C368" s="185" t="s">
        <v>195</v>
      </c>
      <c r="D368" s="475"/>
      <c r="E368" s="475"/>
      <c r="F368" s="286"/>
      <c r="G368" s="82"/>
    </row>
    <row r="369" spans="1:7" ht="12">
      <c r="A369" s="249"/>
      <c r="B369" s="288"/>
      <c r="C369" s="185" t="s">
        <v>175</v>
      </c>
      <c r="D369" s="475"/>
      <c r="E369" s="475"/>
      <c r="F369" s="286"/>
      <c r="G369" s="82"/>
    </row>
    <row r="370" spans="1:7" ht="12">
      <c r="A370" s="249"/>
      <c r="B370" s="288"/>
      <c r="C370" s="185" t="s">
        <v>145</v>
      </c>
      <c r="D370" s="475"/>
      <c r="E370" s="475"/>
      <c r="F370" s="286"/>
      <c r="G370" s="82"/>
    </row>
    <row r="371" spans="1:7" ht="12">
      <c r="A371" s="249"/>
      <c r="B371" s="288"/>
      <c r="C371" s="185" t="s">
        <v>186</v>
      </c>
      <c r="D371" s="475"/>
      <c r="E371" s="475"/>
      <c r="F371" s="286"/>
      <c r="G371" s="82"/>
    </row>
    <row r="372" spans="1:7" ht="48">
      <c r="A372" s="249"/>
      <c r="B372" s="288"/>
      <c r="C372" s="290" t="s">
        <v>80</v>
      </c>
      <c r="D372" s="470"/>
      <c r="E372" s="470"/>
      <c r="F372" s="286"/>
      <c r="G372" s="82"/>
    </row>
    <row r="373" spans="1:7" ht="24">
      <c r="A373" s="249"/>
      <c r="B373" s="288"/>
      <c r="C373" s="290" t="s">
        <v>81</v>
      </c>
      <c r="D373" s="470"/>
      <c r="E373" s="470"/>
      <c r="F373" s="286"/>
      <c r="G373" s="82"/>
    </row>
    <row r="374" spans="1:7" ht="12">
      <c r="A374" s="249"/>
      <c r="B374" s="288"/>
      <c r="C374" s="92" t="s">
        <v>69</v>
      </c>
      <c r="D374" s="471"/>
      <c r="E374" s="471"/>
      <c r="F374" s="286"/>
      <c r="G374" s="82"/>
    </row>
    <row r="375" spans="1:7" ht="72">
      <c r="A375" s="249"/>
      <c r="B375" s="288"/>
      <c r="C375" s="120" t="s">
        <v>52</v>
      </c>
      <c r="D375" s="467"/>
      <c r="E375" s="467"/>
      <c r="F375" s="286"/>
      <c r="G375" s="82"/>
    </row>
    <row r="376" spans="1:7" ht="60">
      <c r="A376" s="249"/>
      <c r="B376" s="288"/>
      <c r="C376" s="120" t="s">
        <v>126</v>
      </c>
      <c r="D376" s="467"/>
      <c r="E376" s="467"/>
      <c r="F376" s="286"/>
      <c r="G376" s="82"/>
    </row>
    <row r="377" spans="1:7" ht="36">
      <c r="A377" s="249"/>
      <c r="B377" s="288"/>
      <c r="C377" s="291" t="s">
        <v>112</v>
      </c>
      <c r="D377" s="464" t="s">
        <v>304</v>
      </c>
      <c r="E377" s="464"/>
      <c r="F377" s="227"/>
      <c r="G377" s="228"/>
    </row>
    <row r="378" spans="1:7" ht="12">
      <c r="A378" s="249"/>
      <c r="B378" s="288"/>
      <c r="C378" s="120"/>
      <c r="D378" s="467"/>
      <c r="E378" s="467"/>
      <c r="F378" s="286"/>
      <c r="G378" s="292"/>
    </row>
    <row r="379" spans="1:7" ht="372">
      <c r="A379" s="256">
        <f>$A$364</f>
        <v>2</v>
      </c>
      <c r="B379" s="288" t="s">
        <v>10</v>
      </c>
      <c r="C379" s="882" t="s">
        <v>928</v>
      </c>
      <c r="D379" s="476"/>
      <c r="E379" s="476"/>
      <c r="F379" s="146"/>
      <c r="G379" s="100"/>
    </row>
    <row r="380" spans="1:7" ht="108">
      <c r="A380" s="256"/>
      <c r="B380" s="288"/>
      <c r="C380" s="165" t="s">
        <v>929</v>
      </c>
      <c r="D380" s="464" t="s">
        <v>310</v>
      </c>
      <c r="E380" s="465"/>
      <c r="F380" s="143"/>
      <c r="G380" s="103"/>
    </row>
    <row r="381" spans="1:7" ht="12">
      <c r="A381" s="256"/>
      <c r="B381" s="288"/>
      <c r="C381" s="99"/>
      <c r="D381" s="478"/>
      <c r="E381" s="478"/>
      <c r="F381" s="146"/>
      <c r="G381" s="104"/>
    </row>
    <row r="382" spans="1:7" ht="306">
      <c r="A382" s="256">
        <f>$A$364</f>
        <v>2</v>
      </c>
      <c r="B382" s="288" t="s">
        <v>20</v>
      </c>
      <c r="C382" s="883" t="s">
        <v>931</v>
      </c>
      <c r="D382" s="314"/>
      <c r="E382" s="314"/>
      <c r="F382" s="104"/>
      <c r="G382" s="104"/>
    </row>
    <row r="383" spans="1:7" ht="72">
      <c r="A383" s="256"/>
      <c r="B383" s="288"/>
      <c r="C383" s="165" t="s">
        <v>930</v>
      </c>
      <c r="D383" s="464" t="s">
        <v>313</v>
      </c>
      <c r="E383" s="465"/>
      <c r="F383" s="103"/>
      <c r="G383" s="103"/>
    </row>
    <row r="384" spans="1:7" ht="12">
      <c r="A384" s="256"/>
      <c r="B384" s="288"/>
      <c r="C384" s="296"/>
      <c r="D384" s="314"/>
      <c r="E384" s="314"/>
      <c r="F384" s="104"/>
      <c r="G384" s="104"/>
    </row>
    <row r="385" spans="1:7" ht="361">
      <c r="A385" s="256">
        <f>$A$364</f>
        <v>2</v>
      </c>
      <c r="B385" s="288" t="s">
        <v>23</v>
      </c>
      <c r="C385" s="296" t="s">
        <v>337</v>
      </c>
      <c r="D385" s="299"/>
      <c r="E385" s="299"/>
      <c r="F385" s="299"/>
      <c r="G385" s="300"/>
    </row>
    <row r="386" spans="1:7" ht="96">
      <c r="A386" s="256"/>
      <c r="B386" s="288"/>
      <c r="C386" s="102" t="s">
        <v>338</v>
      </c>
      <c r="D386" s="464" t="s">
        <v>328</v>
      </c>
      <c r="E386" s="465"/>
      <c r="F386" s="111"/>
      <c r="G386" s="111"/>
    </row>
    <row r="387" spans="1:7" ht="12">
      <c r="A387" s="256"/>
      <c r="B387" s="288"/>
      <c r="C387" s="296"/>
      <c r="D387" s="314"/>
      <c r="E387" s="314"/>
      <c r="F387" s="104"/>
      <c r="G387" s="104"/>
    </row>
    <row r="388" spans="1:7" ht="42">
      <c r="A388" s="231"/>
      <c r="B388" s="232"/>
      <c r="C388" s="444" t="s">
        <v>279</v>
      </c>
      <c r="D388" s="480"/>
      <c r="E388" s="480"/>
      <c r="F388" s="481"/>
      <c r="G388" s="482"/>
    </row>
    <row r="390" spans="1:7" ht="14">
      <c r="A390" s="48">
        <v>2</v>
      </c>
      <c r="B390" s="50"/>
      <c r="C390" s="39" t="s">
        <v>29</v>
      </c>
      <c r="D390" s="486"/>
      <c r="E390" s="486"/>
      <c r="F390" s="486"/>
      <c r="G390" s="487"/>
    </row>
    <row r="391" spans="1:7" ht="12">
      <c r="A391" s="282"/>
      <c r="B391" s="283"/>
      <c r="C391" s="284"/>
      <c r="D391" s="472"/>
      <c r="E391" s="472"/>
      <c r="F391" s="473"/>
      <c r="G391" s="474"/>
    </row>
    <row r="392" spans="1:7" ht="24">
      <c r="A392" s="256">
        <f>$A$390</f>
        <v>2</v>
      </c>
      <c r="B392" s="285" t="s">
        <v>5</v>
      </c>
      <c r="C392" s="120" t="s">
        <v>283</v>
      </c>
      <c r="D392" s="467"/>
      <c r="E392" s="467"/>
      <c r="F392" s="286"/>
      <c r="G392" s="82"/>
    </row>
    <row r="393" spans="1:7" ht="12">
      <c r="A393" s="256"/>
      <c r="B393" s="285"/>
      <c r="C393" s="120" t="s">
        <v>65</v>
      </c>
      <c r="D393" s="467"/>
      <c r="E393" s="467"/>
      <c r="F393" s="286"/>
      <c r="G393" s="82"/>
    </row>
    <row r="394" spans="1:7" ht="12">
      <c r="A394" s="249"/>
      <c r="B394" s="288"/>
      <c r="C394" s="185" t="s">
        <v>265</v>
      </c>
      <c r="D394" s="475"/>
      <c r="E394" s="475"/>
      <c r="F394" s="286"/>
      <c r="G394" s="82"/>
    </row>
    <row r="395" spans="1:7" ht="12">
      <c r="A395" s="249"/>
      <c r="B395" s="288"/>
      <c r="C395" s="185" t="s">
        <v>175</v>
      </c>
      <c r="D395" s="475"/>
      <c r="E395" s="475"/>
      <c r="F395" s="286"/>
      <c r="G395" s="82"/>
    </row>
    <row r="396" spans="1:7" ht="12">
      <c r="A396" s="249"/>
      <c r="B396" s="288"/>
      <c r="C396" s="185" t="s">
        <v>125</v>
      </c>
      <c r="D396" s="475"/>
      <c r="E396" s="475"/>
      <c r="F396" s="286"/>
      <c r="G396" s="82"/>
    </row>
    <row r="397" spans="1:7" ht="48">
      <c r="A397" s="249"/>
      <c r="B397" s="288"/>
      <c r="C397" s="290" t="s">
        <v>80</v>
      </c>
      <c r="D397" s="470"/>
      <c r="E397" s="470"/>
      <c r="F397" s="286"/>
      <c r="G397" s="82"/>
    </row>
    <row r="398" spans="1:7" ht="24">
      <c r="A398" s="249"/>
      <c r="B398" s="288"/>
      <c r="C398" s="290" t="s">
        <v>81</v>
      </c>
      <c r="D398" s="470"/>
      <c r="E398" s="470"/>
      <c r="F398" s="286"/>
      <c r="G398" s="82"/>
    </row>
    <row r="399" spans="1:7" ht="12">
      <c r="A399" s="249"/>
      <c r="B399" s="288"/>
      <c r="C399" s="92" t="s">
        <v>69</v>
      </c>
      <c r="D399" s="471"/>
      <c r="E399" s="471"/>
      <c r="F399" s="286"/>
      <c r="G399" s="82"/>
    </row>
    <row r="400" spans="1:7" ht="72">
      <c r="A400" s="249"/>
      <c r="B400" s="288"/>
      <c r="C400" s="120" t="s">
        <v>52</v>
      </c>
      <c r="D400" s="467"/>
      <c r="E400" s="467"/>
      <c r="F400" s="286"/>
      <c r="G400" s="82"/>
    </row>
    <row r="401" spans="1:7" ht="36">
      <c r="A401" s="249"/>
      <c r="B401" s="288"/>
      <c r="C401" s="291" t="s">
        <v>112</v>
      </c>
      <c r="D401" s="464" t="s">
        <v>304</v>
      </c>
      <c r="E401" s="464"/>
      <c r="F401" s="227"/>
      <c r="G401" s="228"/>
    </row>
    <row r="402" spans="1:7" ht="12">
      <c r="A402" s="249"/>
      <c r="B402" s="288"/>
      <c r="C402" s="120"/>
      <c r="D402" s="467"/>
      <c r="E402" s="467"/>
      <c r="F402" s="286"/>
      <c r="G402" s="292"/>
    </row>
    <row r="403" spans="1:7" ht="372">
      <c r="A403" s="256">
        <f>$A$390</f>
        <v>2</v>
      </c>
      <c r="B403" s="288" t="s">
        <v>20</v>
      </c>
      <c r="C403" s="882" t="s">
        <v>928</v>
      </c>
      <c r="D403" s="476"/>
      <c r="E403" s="476"/>
      <c r="F403" s="146"/>
      <c r="G403" s="100"/>
    </row>
    <row r="404" spans="1:7" ht="108">
      <c r="A404" s="256"/>
      <c r="B404" s="288"/>
      <c r="C404" s="165" t="s">
        <v>929</v>
      </c>
      <c r="D404" s="464" t="s">
        <v>313</v>
      </c>
      <c r="E404" s="465"/>
      <c r="F404" s="143"/>
      <c r="G404" s="103"/>
    </row>
    <row r="405" spans="1:7" ht="12">
      <c r="A405" s="256"/>
      <c r="B405" s="288"/>
      <c r="C405" s="99"/>
      <c r="D405" s="478"/>
      <c r="E405" s="478"/>
      <c r="F405" s="146"/>
      <c r="G405" s="104"/>
    </row>
    <row r="406" spans="1:7" ht="306">
      <c r="A406" s="256">
        <f>$A$390</f>
        <v>2</v>
      </c>
      <c r="B406" s="288" t="s">
        <v>21</v>
      </c>
      <c r="C406" s="883" t="s">
        <v>931</v>
      </c>
      <c r="D406" s="314"/>
      <c r="E406" s="314"/>
      <c r="F406" s="104"/>
      <c r="G406" s="104"/>
    </row>
    <row r="407" spans="1:7" ht="72">
      <c r="A407" s="256"/>
      <c r="B407" s="288"/>
      <c r="C407" s="165" t="s">
        <v>930</v>
      </c>
      <c r="D407" s="464" t="s">
        <v>329</v>
      </c>
      <c r="E407" s="465"/>
      <c r="F407" s="103"/>
      <c r="G407" s="103"/>
    </row>
    <row r="408" spans="1:7" ht="12">
      <c r="A408" s="256"/>
      <c r="B408" s="288"/>
      <c r="C408" s="296"/>
      <c r="D408" s="314"/>
      <c r="E408" s="314"/>
      <c r="F408" s="104"/>
      <c r="G408" s="104"/>
    </row>
    <row r="409" spans="1:7" ht="361">
      <c r="A409" s="256">
        <f>$A$390</f>
        <v>2</v>
      </c>
      <c r="B409" s="288" t="s">
        <v>24</v>
      </c>
      <c r="C409" s="296" t="s">
        <v>337</v>
      </c>
      <c r="D409" s="299"/>
      <c r="E409" s="299"/>
      <c r="F409" s="299"/>
      <c r="G409" s="300"/>
    </row>
    <row r="410" spans="1:7" ht="96">
      <c r="A410" s="256"/>
      <c r="B410" s="288"/>
      <c r="C410" s="102" t="s">
        <v>338</v>
      </c>
      <c r="D410" s="464" t="s">
        <v>330</v>
      </c>
      <c r="E410" s="465"/>
      <c r="F410" s="111"/>
      <c r="G410" s="111"/>
    </row>
    <row r="411" spans="1:7" ht="12">
      <c r="A411" s="256"/>
      <c r="B411" s="288"/>
      <c r="C411" s="296"/>
      <c r="D411" s="314"/>
      <c r="E411" s="314"/>
      <c r="F411" s="104"/>
      <c r="G411" s="104"/>
    </row>
  </sheetData>
  <customSheetViews>
    <customSheetView guid="{D18DB499-0579-FF4A-9B8B-3F60D92FC7BB}" scale="138" showPageBreaks="1" showGridLines="0" printArea="1" view="pageBreakPreview" topLeftCell="A112">
      <selection activeCell="C90" sqref="C90"/>
      <rowBreaks count="1" manualBreakCount="1">
        <brk id="188" max="6" man="1"/>
      </rowBreaks>
      <pageMargins left="0.70866141732283472" right="0.70866141732283472" top="0.74803149606299213" bottom="0.74803149606299213" header="0.31496062992125984" footer="0.31496062992125984"/>
      <pageSetup paperSize="9" scale="65" fitToHeight="2" orientation="portrait" horizontalDpi="300" verticalDpi="300" r:id="rId1"/>
      <headerFooter>
        <oddFooter>&amp;L&amp;"Arial Rounded MT Bold,Podebljano"&amp;9Elipsa - S.Z. d.o.o., Zagreb&amp;R&amp;8 4-&amp;P</oddFooter>
      </headerFooter>
    </customSheetView>
    <customSheetView guid="{CDB37B5C-25E8-6845-A1FE-C2EB28E94FE7}" showPageBreaks="1" showGridLines="0" printArea="1" view="pageBreakPreview" topLeftCell="A409">
      <selection activeCell="C409" sqref="C409"/>
      <rowBreaks count="1" manualBreakCount="1">
        <brk id="188" max="6" man="1"/>
      </rowBreaks>
      <pageMargins left="0.70866141732283472" right="0.70866141732283472" top="0.74803149606299213" bottom="0.74803149606299213" header="0.31496062992125984" footer="0.31496062992125984"/>
      <pageSetup paperSize="9" scale="65" fitToHeight="2" orientation="portrait" horizontalDpi="300" verticalDpi="300" r:id="rId2"/>
      <headerFooter>
        <oddFooter>&amp;L&amp;"Arial Rounded MT Bold,Podebljano"&amp;9Elipsa - S.Z. d.o.o., Zagreb&amp;R&amp;8 4-&amp;P</oddFooter>
      </headerFooter>
    </customSheetView>
    <customSheetView guid="{EB3190D5-F4CE-42A5-A802-28C41937F1DA}" showPageBreaks="1" showGridLines="0" printArea="1" view="pageBreakPreview" topLeftCell="A409">
      <selection activeCell="C409" sqref="C409"/>
      <rowBreaks count="1" manualBreakCount="1">
        <brk id="188" max="6" man="1"/>
      </rowBreaks>
      <pageMargins left="0.70866141732283472" right="0.70866141732283472" top="0.74803149606299213" bottom="0.74803149606299213" header="0.31496062992125984" footer="0.31496062992125984"/>
      <pageSetup paperSize="9" scale="65" fitToHeight="2" orientation="portrait" horizontalDpi="300" verticalDpi="300" r:id="rId3"/>
      <headerFooter>
        <oddFooter>&amp;L&amp;"Arial Rounded MT Bold,Podebljano"&amp;9Elipsa - S.Z. d.o.o., Zagreb&amp;R&amp;8 4-&amp;P</oddFooter>
      </headerFooter>
    </customSheetView>
  </customSheetViews>
  <mergeCells count="1">
    <mergeCell ref="A1:B1"/>
  </mergeCells>
  <pageMargins left="0.70866141732283472" right="0.70866141732283472" top="0.74803149606299213" bottom="0.74803149606299213" header="0.31496062992125984" footer="0.31496062992125984"/>
  <pageSetup paperSize="9" scale="65" fitToHeight="2" orientation="portrait" horizontalDpi="300" verticalDpi="300" r:id="rId4"/>
  <headerFooter>
    <oddFooter>&amp;L&amp;"Arial Rounded MT Bold,Podebljano"&amp;9Elipsa - S.Z. d.o.o., Zagreb&amp;R&amp;8 4-&amp;P</oddFooter>
  </headerFooter>
  <rowBreaks count="1" manualBreakCount="1">
    <brk id="188"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32"/>
  <sheetViews>
    <sheetView showZeros="0" view="pageBreakPreview" zoomScaleNormal="100" zoomScaleSheetLayoutView="100" workbookViewId="0">
      <pane ySplit="3" topLeftCell="A4" activePane="bottomLeft" state="frozenSplit"/>
      <selection pane="bottomLeft" activeCell="K17" sqref="K17"/>
    </sheetView>
  </sheetViews>
  <sheetFormatPr baseColWidth="10" defaultColWidth="9.1640625" defaultRowHeight="12"/>
  <cols>
    <col min="1" max="1" width="4.33203125" style="540" customWidth="1"/>
    <col min="2" max="2" width="43" style="540" customWidth="1"/>
    <col min="3" max="3" width="9.5" style="544" customWidth="1"/>
    <col min="4" max="4" width="8.5" style="544" customWidth="1"/>
    <col min="5" max="5" width="7" style="541" customWidth="1"/>
    <col min="6" max="6" width="6.5" style="627" customWidth="1"/>
    <col min="7" max="7" width="9.6640625" style="543" customWidth="1"/>
    <col min="8" max="8" width="14.5" style="543" bestFit="1" customWidth="1"/>
    <col min="9" max="9" width="17.33203125" style="523" customWidth="1"/>
    <col min="10" max="16384" width="9.1640625" style="523"/>
  </cols>
  <sheetData>
    <row r="1" spans="1:8" s="490" customFormat="1" ht="24.75" customHeight="1">
      <c r="A1" s="1057"/>
      <c r="B1" s="1058"/>
      <c r="C1" s="628"/>
      <c r="D1" s="1061"/>
      <c r="E1" s="1062"/>
      <c r="F1" s="1062"/>
      <c r="G1" s="1063"/>
      <c r="H1" s="629"/>
    </row>
    <row r="2" spans="1:8" s="490" customFormat="1" ht="22.5" customHeight="1">
      <c r="A2" s="1059"/>
      <c r="B2" s="1060"/>
      <c r="C2" s="628"/>
      <c r="D2" s="1061"/>
      <c r="E2" s="1062"/>
      <c r="F2" s="1062"/>
      <c r="G2" s="1063"/>
      <c r="H2" s="491"/>
    </row>
    <row r="3" spans="1:8" s="496" customFormat="1" ht="20" customHeight="1">
      <c r="A3" s="561" t="s">
        <v>343</v>
      </c>
      <c r="B3" s="561" t="s">
        <v>344</v>
      </c>
      <c r="C3" s="561"/>
      <c r="D3" s="561"/>
      <c r="E3" s="561"/>
      <c r="F3" s="626"/>
      <c r="G3" s="565"/>
      <c r="H3" s="565" t="s">
        <v>348</v>
      </c>
    </row>
    <row r="4" spans="1:8" ht="21.75" customHeight="1">
      <c r="A4" s="566"/>
      <c r="B4" s="556" t="s">
        <v>605</v>
      </c>
      <c r="C4" s="532"/>
      <c r="D4" s="532"/>
      <c r="E4" s="557"/>
      <c r="F4" s="558"/>
      <c r="G4" s="567"/>
      <c r="H4" s="560"/>
    </row>
    <row r="5" spans="1:8" ht="20" customHeight="1">
      <c r="A5" s="524">
        <v>1</v>
      </c>
      <c r="B5" s="582" t="s">
        <v>884</v>
      </c>
      <c r="C5" s="568"/>
      <c r="D5" s="568"/>
      <c r="E5" s="506"/>
      <c r="F5" s="508"/>
      <c r="G5" s="1055"/>
      <c r="H5" s="1056"/>
    </row>
    <row r="6" spans="1:8" ht="20" customHeight="1">
      <c r="A6" s="571" t="s">
        <v>758</v>
      </c>
      <c r="B6" s="572" t="s">
        <v>351</v>
      </c>
      <c r="C6" s="568"/>
      <c r="D6" s="568"/>
      <c r="E6" s="506"/>
      <c r="F6" s="575"/>
      <c r="G6" s="1031">
        <v>0</v>
      </c>
      <c r="H6" s="1032"/>
    </row>
    <row r="7" spans="1:8" ht="20" customHeight="1">
      <c r="A7" s="571" t="s">
        <v>762</v>
      </c>
      <c r="B7" s="572" t="s">
        <v>362</v>
      </c>
      <c r="C7" s="573"/>
      <c r="D7" s="573"/>
      <c r="E7" s="574"/>
      <c r="F7" s="575"/>
      <c r="G7" s="1031">
        <f>'MAPA_5_NC-VIDEONADZOR'!G18</f>
        <v>0</v>
      </c>
      <c r="H7" s="1032"/>
    </row>
    <row r="8" spans="1:8" ht="20" customHeight="1">
      <c r="A8" s="571" t="s">
        <v>769</v>
      </c>
      <c r="B8" s="572" t="s">
        <v>377</v>
      </c>
      <c r="C8" s="666"/>
      <c r="D8" s="573"/>
      <c r="E8" s="574"/>
      <c r="F8" s="575"/>
      <c r="G8" s="1031">
        <f>'MAPA_5_NC-VIDEONADZOR'!G25</f>
        <v>0</v>
      </c>
      <c r="H8" s="1032"/>
    </row>
    <row r="9" spans="1:8" ht="20" customHeight="1">
      <c r="A9" s="576"/>
      <c r="B9" s="577"/>
      <c r="C9" s="578"/>
      <c r="D9" s="579"/>
      <c r="E9" s="579"/>
      <c r="F9" s="580" t="s">
        <v>885</v>
      </c>
      <c r="G9" s="1033">
        <f>SUM(G6:H8)</f>
        <v>0</v>
      </c>
      <c r="H9" s="1034"/>
    </row>
    <row r="10" spans="1:8" ht="20" customHeight="1">
      <c r="A10" s="524">
        <v>2</v>
      </c>
      <c r="B10" s="582" t="s">
        <v>886</v>
      </c>
      <c r="C10" s="568"/>
      <c r="D10" s="568"/>
      <c r="E10" s="506"/>
      <c r="F10" s="508"/>
      <c r="G10" s="1055"/>
      <c r="H10" s="1056"/>
    </row>
    <row r="11" spans="1:8" ht="20" customHeight="1">
      <c r="A11" s="571" t="s">
        <v>776</v>
      </c>
      <c r="B11" s="572" t="s">
        <v>351</v>
      </c>
      <c r="C11" s="568"/>
      <c r="D11" s="568"/>
      <c r="E11" s="506"/>
      <c r="F11" s="575"/>
      <c r="G11" s="1031">
        <f>'MAPA_5_NC-PROTUPROVALA'!G14</f>
        <v>0</v>
      </c>
      <c r="H11" s="1032"/>
    </row>
    <row r="12" spans="1:8" ht="20" customHeight="1">
      <c r="A12" s="571" t="s">
        <v>786</v>
      </c>
      <c r="B12" s="572" t="s">
        <v>362</v>
      </c>
      <c r="C12" s="573"/>
      <c r="D12" s="573"/>
      <c r="E12" s="574"/>
      <c r="F12" s="575"/>
      <c r="G12" s="1031">
        <f>'MAPA_5_NC-PROTUPROVALA'!G26</f>
        <v>0</v>
      </c>
      <c r="H12" s="1032"/>
    </row>
    <row r="13" spans="1:8" ht="20" customHeight="1">
      <c r="A13" s="571" t="s">
        <v>794</v>
      </c>
      <c r="B13" s="572" t="s">
        <v>377</v>
      </c>
      <c r="C13" s="573"/>
      <c r="D13" s="573"/>
      <c r="E13" s="574"/>
      <c r="F13" s="575"/>
      <c r="G13" s="1031">
        <f>'MAPA_5_NC-PROTUPROVALA'!G33</f>
        <v>0</v>
      </c>
      <c r="H13" s="1032"/>
    </row>
    <row r="14" spans="1:8" ht="20" customHeight="1">
      <c r="A14" s="576"/>
      <c r="B14" s="577"/>
      <c r="C14" s="578"/>
      <c r="D14" s="579"/>
      <c r="E14" s="579"/>
      <c r="F14" s="580" t="s">
        <v>887</v>
      </c>
      <c r="G14" s="1033">
        <f>SUM(G11:H13)</f>
        <v>0</v>
      </c>
      <c r="H14" s="1034"/>
    </row>
    <row r="15" spans="1:8" ht="20" customHeight="1">
      <c r="A15" s="524">
        <v>3</v>
      </c>
      <c r="B15" s="582" t="s">
        <v>888</v>
      </c>
      <c r="C15" s="568"/>
      <c r="D15" s="568"/>
      <c r="E15" s="506"/>
      <c r="F15" s="508"/>
      <c r="G15" s="1055"/>
      <c r="H15" s="1056"/>
    </row>
    <row r="16" spans="1:8" ht="20" customHeight="1">
      <c r="A16" s="571" t="s">
        <v>801</v>
      </c>
      <c r="B16" s="572" t="s">
        <v>351</v>
      </c>
      <c r="C16" s="568"/>
      <c r="D16" s="568"/>
      <c r="E16" s="506"/>
      <c r="F16" s="575"/>
      <c r="G16" s="1031">
        <f>'MAPA_5_NC-KONTROLA PRISTUPA'!G14</f>
        <v>0</v>
      </c>
      <c r="H16" s="1032"/>
    </row>
    <row r="17" spans="1:8" ht="20" customHeight="1">
      <c r="A17" s="571" t="s">
        <v>811</v>
      </c>
      <c r="B17" s="572" t="s">
        <v>362</v>
      </c>
      <c r="C17" s="573"/>
      <c r="D17" s="573"/>
      <c r="E17" s="574"/>
      <c r="F17" s="575"/>
      <c r="G17" s="1031">
        <f>'MAPA_5_NC-KONTROLA PRISTUPA'!G25</f>
        <v>0</v>
      </c>
      <c r="H17" s="1032"/>
    </row>
    <row r="18" spans="1:8" ht="20" customHeight="1">
      <c r="A18" s="571" t="s">
        <v>817</v>
      </c>
      <c r="B18" s="572" t="s">
        <v>377</v>
      </c>
      <c r="C18" s="573"/>
      <c r="D18" s="573"/>
      <c r="E18" s="574"/>
      <c r="F18" s="575"/>
      <c r="G18" s="1031">
        <f>'MAPA_5_NC-KONTROLA PRISTUPA'!G33</f>
        <v>0</v>
      </c>
      <c r="H18" s="1032"/>
    </row>
    <row r="19" spans="1:8" ht="20" customHeight="1">
      <c r="A19" s="576"/>
      <c r="B19" s="577"/>
      <c r="C19" s="578"/>
      <c r="D19" s="579"/>
      <c r="E19" s="579"/>
      <c r="F19" s="580" t="s">
        <v>889</v>
      </c>
      <c r="G19" s="1033">
        <f>SUM(G16:H18)</f>
        <v>0</v>
      </c>
      <c r="H19" s="1034"/>
    </row>
    <row r="20" spans="1:8" ht="20" customHeight="1">
      <c r="A20" s="524">
        <v>4</v>
      </c>
      <c r="B20" s="582" t="s">
        <v>890</v>
      </c>
      <c r="C20" s="568"/>
      <c r="D20" s="568"/>
      <c r="E20" s="506"/>
      <c r="F20" s="508"/>
      <c r="G20" s="1055"/>
      <c r="H20" s="1056"/>
    </row>
    <row r="21" spans="1:8" ht="20" customHeight="1">
      <c r="A21" s="571" t="s">
        <v>825</v>
      </c>
      <c r="B21" s="572" t="s">
        <v>351</v>
      </c>
      <c r="C21" s="568"/>
      <c r="D21" s="568"/>
      <c r="E21" s="506"/>
      <c r="F21" s="575"/>
      <c r="G21" s="1031">
        <f>'MAPA_5_NADZORNI CENTAR'!G14</f>
        <v>0</v>
      </c>
      <c r="H21" s="1032"/>
    </row>
    <row r="22" spans="1:8" ht="20" customHeight="1">
      <c r="A22" s="571" t="s">
        <v>835</v>
      </c>
      <c r="B22" s="572" t="s">
        <v>836</v>
      </c>
      <c r="C22" s="573"/>
      <c r="D22" s="573"/>
      <c r="E22" s="574"/>
      <c r="F22" s="575"/>
      <c r="G22" s="1031">
        <f>'MAPA_5_NADZORNI CENTAR'!G30</f>
        <v>0</v>
      </c>
      <c r="H22" s="1032"/>
    </row>
    <row r="23" spans="1:8" ht="20" customHeight="1">
      <c r="A23" s="571" t="s">
        <v>891</v>
      </c>
      <c r="B23" s="572" t="s">
        <v>377</v>
      </c>
      <c r="C23" s="573"/>
      <c r="D23" s="573"/>
      <c r="E23" s="574"/>
      <c r="F23" s="575"/>
      <c r="G23" s="1031">
        <f>'MAPA_5_NADZORNI CENTAR'!G48</f>
        <v>0</v>
      </c>
      <c r="H23" s="1032"/>
    </row>
    <row r="24" spans="1:8" ht="20" customHeight="1">
      <c r="A24" s="576"/>
      <c r="B24" s="577"/>
      <c r="C24" s="578"/>
      <c r="D24" s="579"/>
      <c r="E24" s="579"/>
      <c r="F24" s="580" t="s">
        <v>892</v>
      </c>
      <c r="G24" s="1033">
        <f>SUM(G21:H23)</f>
        <v>0</v>
      </c>
      <c r="H24" s="1034"/>
    </row>
    <row r="25" spans="1:8" ht="20" customHeight="1">
      <c r="A25" s="524" t="s">
        <v>9</v>
      </c>
      <c r="B25" s="582" t="s">
        <v>893</v>
      </c>
      <c r="C25" s="568"/>
      <c r="D25" s="568"/>
      <c r="E25" s="506"/>
      <c r="F25" s="508"/>
      <c r="G25" s="1055"/>
      <c r="H25" s="1056"/>
    </row>
    <row r="26" spans="1:8" ht="20" customHeight="1">
      <c r="A26" s="571" t="s">
        <v>869</v>
      </c>
      <c r="B26" s="572" t="s">
        <v>870</v>
      </c>
      <c r="C26" s="568"/>
      <c r="D26" s="568"/>
      <c r="E26" s="506"/>
      <c r="F26" s="575"/>
      <c r="G26" s="1031">
        <f>'MAPA_5_ZAJEDNIČKI RADOVI'!G8</f>
        <v>0</v>
      </c>
      <c r="H26" s="1032"/>
    </row>
    <row r="27" spans="1:8" ht="20" customHeight="1">
      <c r="A27" s="576"/>
      <c r="B27" s="577"/>
      <c r="C27" s="578"/>
      <c r="D27" s="579"/>
      <c r="E27" s="579"/>
      <c r="F27" s="580" t="s">
        <v>894</v>
      </c>
      <c r="G27" s="1033">
        <f>SUM(G26:H26)</f>
        <v>0</v>
      </c>
      <c r="H27" s="1034"/>
    </row>
    <row r="28" spans="1:8" ht="20" customHeight="1">
      <c r="A28" s="524">
        <v>6</v>
      </c>
      <c r="B28" s="582" t="s">
        <v>895</v>
      </c>
      <c r="C28" s="568"/>
      <c r="D28" s="568"/>
      <c r="E28" s="506"/>
      <c r="F28" s="667"/>
      <c r="G28" s="1068"/>
      <c r="H28" s="1069"/>
    </row>
    <row r="29" spans="1:8" ht="20" customHeight="1">
      <c r="A29" s="571" t="s">
        <v>875</v>
      </c>
      <c r="B29" s="572" t="s">
        <v>896</v>
      </c>
      <c r="C29" s="568"/>
      <c r="D29" s="568"/>
      <c r="E29" s="506"/>
      <c r="F29" s="667"/>
      <c r="G29" s="1031">
        <f>MAPA_5_NAMJEŠTAJ!$G$13</f>
        <v>0</v>
      </c>
      <c r="H29" s="1032"/>
    </row>
    <row r="30" spans="1:8" ht="20" customHeight="1" thickBot="1">
      <c r="A30" s="576"/>
      <c r="B30" s="577"/>
      <c r="C30" s="578"/>
      <c r="D30" s="579"/>
      <c r="E30" s="579"/>
      <c r="F30" s="580" t="s">
        <v>897</v>
      </c>
      <c r="G30" s="1070">
        <f>+G29</f>
        <v>0</v>
      </c>
      <c r="H30" s="1071"/>
    </row>
    <row r="31" spans="1:8" s="503" customFormat="1" ht="20.25" customHeight="1" thickBot="1">
      <c r="A31" s="583"/>
      <c r="B31" s="1049" t="s">
        <v>898</v>
      </c>
      <c r="C31" s="1050"/>
      <c r="D31" s="1050"/>
      <c r="E31" s="1050"/>
      <c r="F31" s="1051"/>
      <c r="G31" s="1038">
        <f>SUM(G9,G14,G19,G24,G27,G30)</f>
        <v>0</v>
      </c>
      <c r="H31" s="1039"/>
    </row>
    <row r="32" spans="1:8" s="503" customFormat="1" ht="105" customHeight="1">
      <c r="A32" s="1052"/>
      <c r="B32" s="1053"/>
      <c r="C32" s="1053"/>
      <c r="D32" s="1053"/>
      <c r="E32" s="1053"/>
      <c r="F32" s="1053"/>
      <c r="G32" s="1053"/>
      <c r="H32" s="1054"/>
    </row>
  </sheetData>
  <customSheetViews>
    <customSheetView guid="{D18DB499-0579-FF4A-9B8B-3F60D92FC7BB}" showPageBreaks="1" zeroValues="0" fitToPage="1" printArea="1" view="pageBreakPreview">
      <pane ySplit="3" topLeftCell="A4" activePane="bottomLeft" state="frozenSplit"/>
      <selection pane="bottomLeft" activeCell="K17" sqref="K17"/>
      <pageMargins left="0.55118110236220474" right="0.19685039370078741" top="0.35433070866141736" bottom="0.78740157480314965" header="0.19685039370078741" footer="0.31496062992125984"/>
      <pageSetup paperSize="9" scale="87" fitToHeight="0" orientation="portrait" r:id="rId1"/>
    </customSheetView>
    <customSheetView guid="{CDB37B5C-25E8-6845-A1FE-C2EB28E94FE7}" showPageBreaks="1" zeroValues="0" fitToPage="1" printArea="1" view="pageBreakPreview">
      <pane ySplit="3" topLeftCell="A4" activePane="bottomLeft" state="frozenSplit"/>
      <selection pane="bottomLeft" activeCell="K17" sqref="K17"/>
      <pageMargins left="0.55118110236220474" right="0.19685039370078741" top="0.35433070866141736" bottom="0.78740157480314965" header="0.19685039370078741" footer="0.31496062992125984"/>
      <pageSetup paperSize="9" scale="87" fitToHeight="0" orientation="portrait" r:id="rId2"/>
    </customSheetView>
    <customSheetView guid="{EB3190D5-F4CE-42A5-A802-28C41937F1DA}" showPageBreaks="1" zeroValues="0" fitToPage="1" printArea="1" view="pageBreakPreview">
      <pane ySplit="3" topLeftCell="A4" activePane="bottomLeft" state="frozenSplit"/>
      <selection pane="bottomLeft" activeCell="K17" sqref="K17"/>
      <pageMargins left="0.55118110236220474" right="0.19685039370078741" top="0.35433070866141736" bottom="0.78740157480314965" header="0.19685039370078741" footer="0.31496062992125984"/>
      <pageSetup paperSize="9" scale="95" fitToHeight="0" orientation="portrait" r:id="rId3"/>
    </customSheetView>
  </customSheetViews>
  <mergeCells count="32">
    <mergeCell ref="G13:H13"/>
    <mergeCell ref="A1:B2"/>
    <mergeCell ref="D1:G1"/>
    <mergeCell ref="D2:G2"/>
    <mergeCell ref="G5:H5"/>
    <mergeCell ref="G6:H6"/>
    <mergeCell ref="G7:H7"/>
    <mergeCell ref="G8:H8"/>
    <mergeCell ref="G9:H9"/>
    <mergeCell ref="G10:H10"/>
    <mergeCell ref="G11:H11"/>
    <mergeCell ref="G12:H12"/>
    <mergeCell ref="G25:H25"/>
    <mergeCell ref="G14:H14"/>
    <mergeCell ref="G15:H15"/>
    <mergeCell ref="G16:H16"/>
    <mergeCell ref="G17:H17"/>
    <mergeCell ref="G18:H18"/>
    <mergeCell ref="G19:H19"/>
    <mergeCell ref="G20:H20"/>
    <mergeCell ref="G21:H21"/>
    <mergeCell ref="G22:H22"/>
    <mergeCell ref="G23:H23"/>
    <mergeCell ref="G24:H24"/>
    <mergeCell ref="A32:H32"/>
    <mergeCell ref="G26:H26"/>
    <mergeCell ref="G27:H27"/>
    <mergeCell ref="G28:H28"/>
    <mergeCell ref="G29:H29"/>
    <mergeCell ref="G30:H30"/>
    <mergeCell ref="B31:F31"/>
    <mergeCell ref="G31:H31"/>
  </mergeCells>
  <pageMargins left="0.55118110236220474" right="0.19685039370078741" top="0.35433070866141736" bottom="0.78740157480314965" header="0.19685039370078741" footer="0.31496062992125984"/>
  <pageSetup paperSize="9" scale="87" fitToHeight="0" orientation="portrait"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44"/>
  <sheetViews>
    <sheetView topLeftCell="A35" workbookViewId="0">
      <selection activeCell="I41" sqref="I41"/>
    </sheetView>
  </sheetViews>
  <sheetFormatPr baseColWidth="10" defaultColWidth="8.83203125" defaultRowHeight="13"/>
  <cols>
    <col min="2" max="2" width="33.1640625" bestFit="1" customWidth="1"/>
    <col min="3" max="3" width="10.6640625" bestFit="1" customWidth="1"/>
    <col min="4" max="4" width="6.33203125" bestFit="1" customWidth="1"/>
    <col min="5" max="5" width="15.1640625" bestFit="1" customWidth="1"/>
    <col min="6" max="6" width="13.83203125" bestFit="1" customWidth="1"/>
  </cols>
  <sheetData>
    <row r="1" spans="1:6" ht="14" thickBot="1">
      <c r="A1" s="668"/>
      <c r="B1" s="669" t="s">
        <v>899</v>
      </c>
      <c r="C1" s="878" t="s">
        <v>345</v>
      </c>
      <c r="D1" s="879" t="s">
        <v>346</v>
      </c>
      <c r="E1" s="880" t="s">
        <v>347</v>
      </c>
      <c r="F1" s="880" t="s">
        <v>348</v>
      </c>
    </row>
    <row r="2" spans="1:6">
      <c r="A2" s="670"/>
      <c r="B2" s="671"/>
      <c r="C2" s="672"/>
      <c r="D2" s="673"/>
      <c r="E2" s="674"/>
      <c r="F2" s="675" t="str">
        <f>IF(AND(N(E2),N($D2)),ROUND(E2*$D2,2),"")</f>
        <v/>
      </c>
    </row>
    <row r="3" spans="1:6">
      <c r="A3" s="676"/>
      <c r="B3" s="677"/>
      <c r="C3" s="678"/>
      <c r="D3" s="679"/>
      <c r="E3" s="680"/>
      <c r="F3" s="681" t="str">
        <f>IF(AND(N(E3),N($D3)),ROUND(E3*$D3,2),"")</f>
        <v/>
      </c>
    </row>
    <row r="4" spans="1:6" ht="14">
      <c r="A4" s="682" t="s">
        <v>5</v>
      </c>
      <c r="B4" s="683" t="s">
        <v>900</v>
      </c>
      <c r="C4" s="684" t="s">
        <v>0</v>
      </c>
      <c r="D4" s="685">
        <v>3</v>
      </c>
      <c r="E4" s="686"/>
      <c r="F4" s="905">
        <f>D4*E4</f>
        <v>0</v>
      </c>
    </row>
    <row r="5" spans="1:6" ht="14">
      <c r="A5" s="682"/>
      <c r="B5" s="683" t="s">
        <v>901</v>
      </c>
      <c r="C5" s="684"/>
      <c r="D5" s="685"/>
      <c r="E5" s="688"/>
      <c r="F5" s="687"/>
    </row>
    <row r="6" spans="1:6" ht="182">
      <c r="A6" s="689"/>
      <c r="B6" s="683" t="s">
        <v>902</v>
      </c>
      <c r="C6" s="684"/>
      <c r="D6" s="685"/>
      <c r="E6" s="690"/>
      <c r="F6" s="687" t="str">
        <f>IF(AND(N(E6),N($D6)),ROUND(E6*$D6,2),"")</f>
        <v/>
      </c>
    </row>
    <row r="7" spans="1:6" ht="14">
      <c r="A7" s="682"/>
      <c r="B7" s="691" t="s">
        <v>903</v>
      </c>
      <c r="C7" s="684"/>
      <c r="D7" s="685"/>
      <c r="E7" s="690"/>
      <c r="F7" s="687" t="str">
        <f>IF(AND(N(E7),N($D7)),ROUND(E7*$D7,2),"")</f>
        <v/>
      </c>
    </row>
    <row r="8" spans="1:6">
      <c r="A8" s="676"/>
      <c r="B8" s="677"/>
      <c r="C8" s="678"/>
      <c r="D8" s="679"/>
      <c r="E8" s="680"/>
      <c r="F8" s="681" t="str">
        <f>IF(AND(N(E8),N($D8)),ROUND(E8*$D8,2),"")</f>
        <v/>
      </c>
    </row>
    <row r="9" spans="1:6" ht="14">
      <c r="A9" s="682" t="s">
        <v>6</v>
      </c>
      <c r="B9" s="683" t="s">
        <v>904</v>
      </c>
      <c r="C9" s="684" t="s">
        <v>0</v>
      </c>
      <c r="D9" s="685">
        <v>9</v>
      </c>
      <c r="E9" s="686"/>
      <c r="F9" s="905">
        <f>D9*E9</f>
        <v>0</v>
      </c>
    </row>
    <row r="10" spans="1:6" ht="14">
      <c r="A10" s="682"/>
      <c r="B10" s="683" t="s">
        <v>901</v>
      </c>
      <c r="C10" s="684"/>
      <c r="D10" s="685"/>
      <c r="E10" s="688"/>
      <c r="F10" s="687"/>
    </row>
    <row r="11" spans="1:6" ht="182">
      <c r="A11" s="689"/>
      <c r="B11" s="683" t="s">
        <v>905</v>
      </c>
      <c r="C11" s="684"/>
      <c r="D11" s="685"/>
      <c r="E11" s="690"/>
      <c r="F11" s="687" t="str">
        <f>IF(AND(N(E11),N($D11)),ROUND(E11*$D11,2),"")</f>
        <v/>
      </c>
    </row>
    <row r="12" spans="1:6" ht="14">
      <c r="A12" s="682"/>
      <c r="B12" s="691" t="s">
        <v>903</v>
      </c>
      <c r="C12" s="684"/>
      <c r="D12" s="685"/>
      <c r="E12" s="690"/>
      <c r="F12" s="687" t="str">
        <f>IF(AND(N(E12),N($D12)),ROUND(E12*$D12,2),"")</f>
        <v/>
      </c>
    </row>
    <row r="13" spans="1:6">
      <c r="A13" s="676"/>
      <c r="B13" s="677"/>
      <c r="C13" s="678"/>
      <c r="D13" s="679"/>
      <c r="E13" s="680"/>
      <c r="F13" s="681" t="str">
        <f>IF(AND(N(E13),N($D13)),ROUND(E13*$D13,2),"")</f>
        <v/>
      </c>
    </row>
    <row r="14" spans="1:6" ht="14">
      <c r="A14" s="682" t="s">
        <v>7</v>
      </c>
      <c r="B14" s="683" t="s">
        <v>906</v>
      </c>
      <c r="C14" s="684" t="s">
        <v>0</v>
      </c>
      <c r="D14" s="685">
        <v>5</v>
      </c>
      <c r="E14" s="686"/>
      <c r="F14" s="905">
        <f>D14*E14</f>
        <v>0</v>
      </c>
    </row>
    <row r="15" spans="1:6" ht="14">
      <c r="A15" s="682"/>
      <c r="B15" s="683" t="s">
        <v>901</v>
      </c>
      <c r="C15" s="684"/>
      <c r="D15" s="685"/>
      <c r="E15" s="688"/>
      <c r="F15" s="687"/>
    </row>
    <row r="16" spans="1:6" ht="168">
      <c r="A16" s="689"/>
      <c r="B16" s="683" t="s">
        <v>907</v>
      </c>
      <c r="C16" s="684"/>
      <c r="D16" s="685"/>
      <c r="E16" s="690"/>
      <c r="F16" s="687" t="str">
        <f>IF(AND(N(E16),N($D16)),ROUND(E16*$D16,2),"")</f>
        <v/>
      </c>
    </row>
    <row r="17" spans="1:6" ht="14">
      <c r="A17" s="682"/>
      <c r="B17" s="691" t="s">
        <v>903</v>
      </c>
      <c r="C17" s="684"/>
      <c r="D17" s="685"/>
      <c r="E17" s="690"/>
      <c r="F17" s="687" t="str">
        <f>IF(AND(N(E17),N($D17)),ROUND(E17*$D17,2),"")</f>
        <v/>
      </c>
    </row>
    <row r="18" spans="1:6">
      <c r="A18" s="676"/>
      <c r="B18" s="677"/>
      <c r="C18" s="678"/>
      <c r="D18" s="679"/>
      <c r="E18" s="680"/>
      <c r="F18" s="681" t="str">
        <f>IF(AND(N(E18),N($D18)),ROUND(E18*$D18,2),"")</f>
        <v/>
      </c>
    </row>
    <row r="19" spans="1:6" ht="14">
      <c r="A19" s="682" t="s">
        <v>8</v>
      </c>
      <c r="B19" s="683" t="s">
        <v>908</v>
      </c>
      <c r="C19" s="684" t="s">
        <v>0</v>
      </c>
      <c r="D19" s="685">
        <v>2</v>
      </c>
      <c r="E19" s="686"/>
      <c r="F19" s="905">
        <f>D19*E19</f>
        <v>0</v>
      </c>
    </row>
    <row r="20" spans="1:6" ht="14">
      <c r="A20" s="682"/>
      <c r="B20" s="683" t="s">
        <v>901</v>
      </c>
      <c r="C20" s="684"/>
      <c r="D20" s="685"/>
      <c r="E20" s="688"/>
      <c r="F20" s="687"/>
    </row>
    <row r="21" spans="1:6" ht="168">
      <c r="A21" s="689"/>
      <c r="B21" s="683" t="s">
        <v>909</v>
      </c>
      <c r="C21" s="684"/>
      <c r="D21" s="685"/>
      <c r="E21" s="690"/>
      <c r="F21" s="687" t="str">
        <f>IF(AND(N(E21),N($D21)),ROUND(E21*$D21,2),"")</f>
        <v/>
      </c>
    </row>
    <row r="22" spans="1:6" ht="14">
      <c r="A22" s="682"/>
      <c r="B22" s="691" t="s">
        <v>903</v>
      </c>
      <c r="C22" s="684"/>
      <c r="D22" s="685"/>
      <c r="E22" s="690"/>
      <c r="F22" s="687" t="str">
        <f>IF(AND(N(E22),N($D22)),ROUND(E22*$D22,2),"")</f>
        <v/>
      </c>
    </row>
    <row r="23" spans="1:6">
      <c r="A23" s="692"/>
      <c r="B23" s="693"/>
      <c r="C23" s="684"/>
      <c r="D23" s="685"/>
      <c r="E23" s="694"/>
      <c r="F23" s="695" t="str">
        <f>IF(AND(N(E23),N($D23)),ROUND(E23*$D23,2),"")</f>
        <v/>
      </c>
    </row>
    <row r="24" spans="1:6" ht="28">
      <c r="A24" s="682" t="s">
        <v>9</v>
      </c>
      <c r="B24" s="683" t="s">
        <v>910</v>
      </c>
      <c r="C24" s="684" t="s">
        <v>0</v>
      </c>
      <c r="D24" s="696">
        <v>3</v>
      </c>
      <c r="E24" s="697"/>
      <c r="F24" s="905">
        <f>D24*E24</f>
        <v>0</v>
      </c>
    </row>
    <row r="25" spans="1:6" ht="14">
      <c r="A25" s="682"/>
      <c r="B25" s="683" t="s">
        <v>901</v>
      </c>
      <c r="C25" s="684"/>
      <c r="D25" s="696"/>
      <c r="E25" s="697"/>
      <c r="F25" s="698"/>
    </row>
    <row r="26" spans="1:6" ht="210">
      <c r="A26" s="682"/>
      <c r="B26" s="683" t="s">
        <v>911</v>
      </c>
      <c r="C26" s="684"/>
      <c r="D26" s="696"/>
      <c r="E26" s="697"/>
      <c r="F26" s="698" t="str">
        <f>IF(AND(N(E26),N($D26)),ROUND(E26*$D26,2),"")</f>
        <v/>
      </c>
    </row>
    <row r="27" spans="1:6" ht="14">
      <c r="A27" s="682"/>
      <c r="B27" s="691" t="s">
        <v>912</v>
      </c>
      <c r="C27" s="684"/>
      <c r="D27" s="696"/>
      <c r="E27" s="697"/>
      <c r="F27" s="698" t="str">
        <f>IF(AND(N(E27),N($D27)),ROUND(E27*$D27,2),"")</f>
        <v/>
      </c>
    </row>
    <row r="28" spans="1:6">
      <c r="A28" s="692"/>
      <c r="B28" s="693"/>
      <c r="C28" s="684"/>
      <c r="D28" s="685"/>
      <c r="E28" s="694"/>
      <c r="F28" s="695" t="str">
        <f>IF(AND(N(E28),N($D28)),ROUND(E28*$D28,2),"")</f>
        <v/>
      </c>
    </row>
    <row r="29" spans="1:6" ht="28">
      <c r="A29" s="682" t="s">
        <v>10</v>
      </c>
      <c r="B29" s="683" t="s">
        <v>913</v>
      </c>
      <c r="C29" s="684" t="s">
        <v>0</v>
      </c>
      <c r="D29" s="696">
        <v>9</v>
      </c>
      <c r="E29" s="697"/>
      <c r="F29" s="905">
        <f>D29*E29</f>
        <v>0</v>
      </c>
    </row>
    <row r="30" spans="1:6" ht="14">
      <c r="A30" s="682"/>
      <c r="B30" s="683" t="s">
        <v>901</v>
      </c>
      <c r="C30" s="684"/>
      <c r="D30" s="696"/>
      <c r="E30" s="697"/>
      <c r="F30" s="698"/>
    </row>
    <row r="31" spans="1:6" ht="210">
      <c r="A31" s="682"/>
      <c r="B31" s="683" t="s">
        <v>914</v>
      </c>
      <c r="C31" s="684"/>
      <c r="D31" s="696"/>
      <c r="E31" s="697"/>
      <c r="F31" s="698" t="str">
        <f>IF(AND(N(E31),N($D31)),ROUND(E31*$D31,2),"")</f>
        <v/>
      </c>
    </row>
    <row r="32" spans="1:6" ht="14">
      <c r="A32" s="682"/>
      <c r="B32" s="691" t="s">
        <v>912</v>
      </c>
      <c r="C32" s="684"/>
      <c r="D32" s="696"/>
      <c r="E32" s="697"/>
      <c r="F32" s="698" t="str">
        <f>IF(AND(N(E32),N($D32)),ROUND(E32*$D32,2),"")</f>
        <v/>
      </c>
    </row>
    <row r="33" spans="1:6">
      <c r="A33" s="692"/>
      <c r="B33" s="693"/>
      <c r="C33" s="684"/>
      <c r="D33" s="685"/>
      <c r="E33" s="694"/>
      <c r="F33" s="695" t="str">
        <f>IF(AND(N(E33),N($D33)),ROUND(E33*$D33,2),"")</f>
        <v/>
      </c>
    </row>
    <row r="34" spans="1:6" ht="28">
      <c r="A34" s="682" t="s">
        <v>20</v>
      </c>
      <c r="B34" s="683" t="s">
        <v>915</v>
      </c>
      <c r="C34" s="684" t="s">
        <v>0</v>
      </c>
      <c r="D34" s="696">
        <v>5</v>
      </c>
      <c r="E34" s="697"/>
      <c r="F34" s="905">
        <f>D34*E34</f>
        <v>0</v>
      </c>
    </row>
    <row r="35" spans="1:6" ht="14">
      <c r="A35" s="682"/>
      <c r="B35" s="683" t="s">
        <v>901</v>
      </c>
      <c r="C35" s="684"/>
      <c r="D35" s="696"/>
      <c r="E35" s="697"/>
      <c r="F35" s="698"/>
    </row>
    <row r="36" spans="1:6" ht="196">
      <c r="A36" s="682"/>
      <c r="B36" s="683" t="s">
        <v>916</v>
      </c>
      <c r="C36" s="684"/>
      <c r="D36" s="696"/>
      <c r="E36" s="697"/>
      <c r="F36" s="698" t="str">
        <f>IF(AND(N(E36),N($D36)),ROUND(E36*$D36,2),"")</f>
        <v/>
      </c>
    </row>
    <row r="37" spans="1:6" ht="14">
      <c r="A37" s="682"/>
      <c r="B37" s="691" t="s">
        <v>912</v>
      </c>
      <c r="C37" s="684"/>
      <c r="D37" s="696"/>
      <c r="E37" s="697"/>
      <c r="F37" s="698" t="str">
        <f>IF(AND(N(E37),N($D37)),ROUND(E37*$D37,2),"")</f>
        <v/>
      </c>
    </row>
    <row r="38" spans="1:6">
      <c r="A38" s="692"/>
      <c r="B38" s="693"/>
      <c r="C38" s="684"/>
      <c r="D38" s="685"/>
      <c r="E38" s="694"/>
      <c r="F38" s="695" t="str">
        <f>IF(AND(N(E38),N($D38)),ROUND(E38*$D38,2),"")</f>
        <v/>
      </c>
    </row>
    <row r="39" spans="1:6" ht="28">
      <c r="A39" s="682" t="s">
        <v>21</v>
      </c>
      <c r="B39" s="683" t="s">
        <v>917</v>
      </c>
      <c r="C39" s="684" t="s">
        <v>0</v>
      </c>
      <c r="D39" s="696">
        <v>2</v>
      </c>
      <c r="E39" s="697"/>
      <c r="F39" s="905">
        <v>0</v>
      </c>
    </row>
    <row r="40" spans="1:6" ht="14">
      <c r="A40" s="682"/>
      <c r="B40" s="683" t="s">
        <v>901</v>
      </c>
      <c r="C40" s="684"/>
      <c r="D40" s="696"/>
      <c r="E40" s="697"/>
      <c r="F40" s="698"/>
    </row>
    <row r="41" spans="1:6" ht="196">
      <c r="A41" s="682"/>
      <c r="B41" s="683" t="s">
        <v>916</v>
      </c>
      <c r="C41" s="684"/>
      <c r="D41" s="696"/>
      <c r="E41" s="697"/>
      <c r="F41" s="698"/>
    </row>
    <row r="42" spans="1:6" ht="14">
      <c r="A42" s="682"/>
      <c r="B42" s="691" t="s">
        <v>912</v>
      </c>
      <c r="C42" s="684"/>
      <c r="D42" s="696"/>
      <c r="E42" s="697"/>
      <c r="F42" s="698"/>
    </row>
    <row r="43" spans="1:6" ht="14" thickBot="1">
      <c r="A43" s="699"/>
      <c r="B43" s="700"/>
      <c r="C43" s="701"/>
      <c r="D43" s="702"/>
      <c r="E43" s="703"/>
      <c r="F43" s="704"/>
    </row>
    <row r="44" spans="1:6" ht="14" thickBot="1">
      <c r="A44" s="705"/>
      <c r="B44" s="706" t="str">
        <f>"UKUPNO "&amp;B1&amp;":"</f>
        <v>UKUPNO  NOSIVE KONSTRUKCIJE:</v>
      </c>
      <c r="C44" s="707"/>
      <c r="D44" s="708"/>
      <c r="E44" s="709"/>
      <c r="F44" s="904">
        <f>SUM(F4:F43)</f>
        <v>0</v>
      </c>
    </row>
  </sheetData>
  <customSheetViews>
    <customSheetView guid="{D18DB499-0579-FF4A-9B8B-3F60D92FC7BB}" topLeftCell="A7">
      <selection activeCell="B19" sqref="B19"/>
      <pageMargins left="0.7" right="0.7" top="0.75" bottom="0.75" header="0.3" footer="0.3"/>
      <pageSetup paperSize="9" orientation="portrait" r:id="rId1"/>
    </customSheetView>
    <customSheetView guid="{CDB37B5C-25E8-6845-A1FE-C2EB28E94FE7}" topLeftCell="A35">
      <selection activeCell="I41" sqref="I41"/>
      <pageMargins left="0.7" right="0.7" top="0.75" bottom="0.75" header="0.3" footer="0.3"/>
      <pageSetup paperSize="9" orientation="portrait" r:id="rId2"/>
    </customSheetView>
    <customSheetView guid="{EB3190D5-F4CE-42A5-A802-28C41937F1DA}">
      <selection activeCell="H42" sqref="H42"/>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C2:I12"/>
  <sheetViews>
    <sheetView showGridLines="0" zoomScale="115" zoomScaleNormal="115" workbookViewId="0">
      <selection activeCell="J16" sqref="J16"/>
    </sheetView>
  </sheetViews>
  <sheetFormatPr baseColWidth="10" defaultColWidth="9.1640625" defaultRowHeight="11"/>
  <cols>
    <col min="1" max="1" width="3.5" style="416" customWidth="1"/>
    <col min="2" max="2" width="8.5" style="416" customWidth="1"/>
    <col min="3" max="3" width="32.6640625" style="416" customWidth="1"/>
    <col min="4" max="4" width="7" style="416" customWidth="1"/>
    <col min="5" max="5" width="8.5" style="416" customWidth="1"/>
    <col min="6" max="6" width="4.83203125" style="416" customWidth="1"/>
    <col min="7" max="7" width="6" style="416" customWidth="1"/>
    <col min="8" max="8" width="8" style="416" customWidth="1"/>
    <col min="9" max="9" width="10.33203125" style="416" customWidth="1"/>
    <col min="10" max="16384" width="9.1640625" style="416"/>
  </cols>
  <sheetData>
    <row r="2" spans="3:9">
      <c r="C2" s="868" t="s">
        <v>605</v>
      </c>
    </row>
    <row r="4" spans="3:9">
      <c r="C4" s="865" t="s">
        <v>918</v>
      </c>
      <c r="D4" s="866"/>
      <c r="E4" s="866"/>
      <c r="F4" s="866"/>
      <c r="G4" s="866"/>
      <c r="H4" s="867"/>
      <c r="I4" s="901">
        <v>0</v>
      </c>
    </row>
    <row r="5" spans="3:9">
      <c r="C5" s="865" t="s">
        <v>919</v>
      </c>
      <c r="D5" s="866"/>
      <c r="E5" s="866"/>
      <c r="F5" s="866"/>
      <c r="G5" s="866"/>
      <c r="H5" s="867"/>
      <c r="I5" s="901">
        <v>0</v>
      </c>
    </row>
    <row r="6" spans="3:9">
      <c r="C6" s="865" t="s">
        <v>920</v>
      </c>
      <c r="D6" s="866"/>
      <c r="E6" s="866"/>
      <c r="F6" s="866"/>
      <c r="G6" s="866"/>
      <c r="H6" s="867"/>
      <c r="I6" s="901">
        <v>0</v>
      </c>
    </row>
    <row r="7" spans="3:9">
      <c r="C7" s="865" t="s">
        <v>921</v>
      </c>
      <c r="D7" s="866"/>
      <c r="E7" s="866"/>
      <c r="F7" s="866"/>
      <c r="G7" s="866"/>
      <c r="H7" s="867"/>
      <c r="I7" s="901">
        <v>0</v>
      </c>
    </row>
    <row r="8" spans="3:9">
      <c r="C8" s="865" t="s">
        <v>922</v>
      </c>
      <c r="D8" s="866"/>
      <c r="E8" s="866"/>
      <c r="F8" s="866"/>
      <c r="G8" s="866"/>
      <c r="H8" s="867"/>
      <c r="I8" s="901">
        <v>0</v>
      </c>
    </row>
    <row r="9" spans="3:9" ht="12" thickBot="1">
      <c r="C9" s="869" t="s">
        <v>923</v>
      </c>
      <c r="D9" s="870"/>
      <c r="E9" s="870"/>
      <c r="F9" s="870"/>
      <c r="G9" s="870"/>
      <c r="H9" s="871"/>
      <c r="I9" s="902">
        <v>0</v>
      </c>
    </row>
    <row r="10" spans="3:9">
      <c r="C10" s="872" t="s">
        <v>924</v>
      </c>
      <c r="D10" s="872"/>
      <c r="E10" s="872"/>
      <c r="F10" s="872"/>
      <c r="G10" s="872"/>
      <c r="H10" s="872"/>
      <c r="I10" s="903">
        <f>SUM(I4:I9)</f>
        <v>0</v>
      </c>
    </row>
    <row r="11" spans="3:9">
      <c r="C11" s="872" t="s">
        <v>926</v>
      </c>
      <c r="D11" s="872"/>
      <c r="E11" s="872"/>
      <c r="F11" s="872"/>
      <c r="G11" s="872"/>
      <c r="H11" s="872"/>
      <c r="I11" s="903">
        <f>0.25*I10</f>
        <v>0</v>
      </c>
    </row>
    <row r="12" spans="3:9">
      <c r="C12" s="872" t="s">
        <v>925</v>
      </c>
      <c r="D12" s="872"/>
      <c r="E12" s="872"/>
      <c r="F12" s="872"/>
      <c r="G12" s="872"/>
      <c r="H12" s="872"/>
      <c r="I12" s="903">
        <f>+I10+I11</f>
        <v>0</v>
      </c>
    </row>
  </sheetData>
  <customSheetViews>
    <customSheetView guid="{D18DB499-0579-FF4A-9B8B-3F60D92FC7BB}" scale="115" showGridLines="0">
      <selection activeCell="J16" sqref="J16"/>
      <pageMargins left="0.7" right="0.7" top="0.75" bottom="0.75" header="0.3" footer="0.3"/>
      <pageSetup paperSize="9" orientation="portrait" r:id="rId1"/>
    </customSheetView>
    <customSheetView guid="{CDB37B5C-25E8-6845-A1FE-C2EB28E94FE7}" scale="115" showGridLines="0">
      <selection activeCell="J16" sqref="J16"/>
      <pageMargins left="0.7" right="0.7" top="0.75" bottom="0.75" header="0.3" footer="0.3"/>
      <pageSetup paperSize="9" orientation="portrait" r:id="rId2"/>
    </customSheetView>
    <customSheetView guid="{EB3190D5-F4CE-42A5-A802-28C41937F1DA}" scale="115" showGridLines="0">
      <selection activeCell="K12" sqref="K12"/>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811"/>
  <sheetViews>
    <sheetView topLeftCell="A216" zoomScaleNormal="100" workbookViewId="0">
      <selection activeCell="B135" sqref="B13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2" s="490" customFormat="1" ht="42" customHeight="1">
      <c r="A1" s="1010" t="s">
        <v>339</v>
      </c>
      <c r="B1" s="1011"/>
      <c r="C1" s="1014" t="s">
        <v>340</v>
      </c>
      <c r="D1" s="1015"/>
      <c r="E1" s="1015"/>
      <c r="F1" s="1015"/>
      <c r="G1" s="1016"/>
      <c r="H1" s="489" t="s">
        <v>341</v>
      </c>
    </row>
    <row r="2" spans="1:22" s="490" customFormat="1" ht="42" customHeight="1">
      <c r="A2" s="1012"/>
      <c r="B2" s="1013"/>
      <c r="C2" s="1014" t="s">
        <v>342</v>
      </c>
      <c r="D2" s="1015"/>
      <c r="E2" s="1015"/>
      <c r="F2" s="1015"/>
      <c r="G2" s="1016"/>
      <c r="H2" s="491"/>
    </row>
    <row r="3" spans="1:22" s="496" customFormat="1" ht="24">
      <c r="A3" s="492" t="s">
        <v>343</v>
      </c>
      <c r="B3" s="492" t="s">
        <v>344</v>
      </c>
      <c r="C3" s="493" t="s">
        <v>73</v>
      </c>
      <c r="D3" s="493" t="s">
        <v>72</v>
      </c>
      <c r="E3" s="492" t="s">
        <v>345</v>
      </c>
      <c r="F3" s="494" t="s">
        <v>346</v>
      </c>
      <c r="G3" s="495" t="s">
        <v>347</v>
      </c>
      <c r="H3" s="495" t="s">
        <v>348</v>
      </c>
    </row>
    <row r="4" spans="1:22" s="503" customFormat="1" ht="26.25" customHeight="1">
      <c r="A4" s="497">
        <v>1</v>
      </c>
      <c r="B4" s="498" t="s">
        <v>349</v>
      </c>
      <c r="C4" s="499"/>
      <c r="D4" s="499"/>
      <c r="E4" s="499"/>
      <c r="F4" s="500"/>
      <c r="G4" s="501"/>
      <c r="H4" s="502"/>
    </row>
    <row r="5" spans="1:22" s="503" customFormat="1" ht="20.25" customHeight="1">
      <c r="A5" s="504" t="s">
        <v>350</v>
      </c>
      <c r="B5" s="505" t="s">
        <v>351</v>
      </c>
      <c r="C5" s="506"/>
      <c r="D5" s="506"/>
      <c r="E5" s="506"/>
      <c r="F5" s="507"/>
      <c r="G5" s="508"/>
      <c r="H5" s="509"/>
    </row>
    <row r="6" spans="1:22" s="503" customFormat="1" ht="284">
      <c r="A6" s="510">
        <f>1</f>
        <v>1</v>
      </c>
      <c r="B6" s="798" t="s">
        <v>352</v>
      </c>
      <c r="C6" s="746" t="s">
        <v>353</v>
      </c>
      <c r="D6" s="746" t="s">
        <v>353</v>
      </c>
      <c r="E6" s="754" t="s">
        <v>0</v>
      </c>
      <c r="F6" s="755">
        <v>1</v>
      </c>
      <c r="G6" s="895"/>
      <c r="H6" s="906">
        <f t="shared" ref="H6:H11" si="0">F6*G6</f>
        <v>0</v>
      </c>
      <c r="I6" s="806"/>
    </row>
    <row r="7" spans="1:22" s="503" customFormat="1" ht="284">
      <c r="A7" s="510">
        <f>A6+1</f>
        <v>2</v>
      </c>
      <c r="B7" s="798" t="s">
        <v>354</v>
      </c>
      <c r="C7" s="746" t="s">
        <v>353</v>
      </c>
      <c r="D7" s="746" t="s">
        <v>353</v>
      </c>
      <c r="E7" s="754" t="s">
        <v>0</v>
      </c>
      <c r="F7" s="755">
        <v>1</v>
      </c>
      <c r="G7" s="895"/>
      <c r="H7" s="906">
        <f t="shared" si="0"/>
        <v>0</v>
      </c>
      <c r="I7" s="806"/>
    </row>
    <row r="8" spans="1:22" s="503" customFormat="1" ht="36">
      <c r="A8" s="510">
        <f>A7+1</f>
        <v>3</v>
      </c>
      <c r="B8" s="798" t="s">
        <v>355</v>
      </c>
      <c r="C8" s="799" t="s">
        <v>353</v>
      </c>
      <c r="D8" s="799" t="s">
        <v>353</v>
      </c>
      <c r="E8" s="754" t="s">
        <v>0</v>
      </c>
      <c r="F8" s="755">
        <v>1</v>
      </c>
      <c r="G8" s="895"/>
      <c r="H8" s="906">
        <f t="shared" si="0"/>
        <v>0</v>
      </c>
      <c r="I8" s="806"/>
    </row>
    <row r="9" spans="1:22" s="503" customFormat="1" ht="36">
      <c r="A9" s="510">
        <f>A8+1</f>
        <v>4</v>
      </c>
      <c r="B9" s="798" t="s">
        <v>356</v>
      </c>
      <c r="C9" s="799" t="s">
        <v>353</v>
      </c>
      <c r="D9" s="799" t="s">
        <v>353</v>
      </c>
      <c r="E9" s="754" t="s">
        <v>0</v>
      </c>
      <c r="F9" s="755">
        <v>1</v>
      </c>
      <c r="G9" s="895"/>
      <c r="H9" s="906">
        <f t="shared" si="0"/>
        <v>0</v>
      </c>
      <c r="I9" s="806"/>
    </row>
    <row r="10" spans="1:22" s="503" customFormat="1" ht="144" customHeight="1">
      <c r="A10" s="510">
        <f>A9+1</f>
        <v>5</v>
      </c>
      <c r="B10" s="798" t="s">
        <v>357</v>
      </c>
      <c r="C10" s="746"/>
      <c r="D10" s="746" t="s">
        <v>353</v>
      </c>
      <c r="E10" s="746" t="s">
        <v>0</v>
      </c>
      <c r="F10" s="800">
        <v>3</v>
      </c>
      <c r="G10" s="895"/>
      <c r="H10" s="906">
        <f t="shared" si="0"/>
        <v>0</v>
      </c>
      <c r="I10" s="807"/>
    </row>
    <row r="11" spans="1:22" s="503" customFormat="1" ht="240.75" customHeight="1">
      <c r="A11" s="510">
        <f>A10+1</f>
        <v>6</v>
      </c>
      <c r="B11" s="801" t="s">
        <v>358</v>
      </c>
      <c r="C11" s="802"/>
      <c r="D11" s="802"/>
      <c r="E11" s="754" t="s">
        <v>0</v>
      </c>
      <c r="F11" s="755">
        <v>1</v>
      </c>
      <c r="G11" s="895"/>
      <c r="H11" s="906">
        <f t="shared" si="0"/>
        <v>0</v>
      </c>
      <c r="I11" s="806"/>
    </row>
    <row r="12" spans="1:22" ht="20.25" customHeight="1">
      <c r="A12" s="521"/>
      <c r="B12" s="521"/>
      <c r="C12" s="521"/>
      <c r="D12" s="521"/>
      <c r="E12" s="521"/>
      <c r="F12" s="522" t="s">
        <v>359</v>
      </c>
      <c r="G12" s="1017">
        <f>SUM(H6:H11)</f>
        <v>0</v>
      </c>
      <c r="H12" s="1018"/>
      <c r="I12" s="806"/>
      <c r="J12" s="503"/>
      <c r="K12" s="503"/>
      <c r="L12" s="503"/>
      <c r="M12" s="503"/>
      <c r="N12" s="503"/>
      <c r="O12" s="503"/>
      <c r="P12" s="503"/>
      <c r="Q12" s="503"/>
      <c r="R12" s="503"/>
      <c r="S12" s="503"/>
      <c r="T12" s="503"/>
      <c r="U12" s="503"/>
      <c r="V12" s="503"/>
    </row>
    <row r="13" spans="1:22" s="503" customFormat="1" ht="20.25" customHeight="1">
      <c r="A13" s="524">
        <v>1</v>
      </c>
      <c r="B13" s="505" t="s">
        <v>360</v>
      </c>
      <c r="C13" s="506"/>
      <c r="D13" s="506"/>
      <c r="E13" s="506"/>
      <c r="F13" s="507"/>
      <c r="G13" s="907"/>
      <c r="H13" s="908"/>
      <c r="I13" s="806"/>
    </row>
    <row r="14" spans="1:22" s="503" customFormat="1" ht="20.25" customHeight="1">
      <c r="A14" s="504" t="s">
        <v>361</v>
      </c>
      <c r="B14" s="505" t="s">
        <v>362</v>
      </c>
      <c r="C14" s="506"/>
      <c r="D14" s="506"/>
      <c r="E14" s="506"/>
      <c r="F14" s="507"/>
      <c r="G14" s="907"/>
      <c r="H14" s="908"/>
      <c r="I14" s="806"/>
    </row>
    <row r="15" spans="1:22" s="496" customFormat="1" ht="56.25" customHeight="1">
      <c r="A15" s="510">
        <v>1</v>
      </c>
      <c r="B15" s="798" t="s">
        <v>363</v>
      </c>
      <c r="C15" s="802"/>
      <c r="D15" s="802"/>
      <c r="E15" s="746" t="s">
        <v>364</v>
      </c>
      <c r="F15" s="800">
        <v>1</v>
      </c>
      <c r="G15" s="895"/>
      <c r="H15" s="906">
        <f t="shared" ref="H15:H24" si="1">F15*G15</f>
        <v>0</v>
      </c>
      <c r="I15" s="808"/>
    </row>
    <row r="16" spans="1:22" s="527" customFormat="1" ht="76">
      <c r="A16" s="510">
        <f>A15+1</f>
        <v>2</v>
      </c>
      <c r="B16" s="798" t="s">
        <v>365</v>
      </c>
      <c r="C16" s="802"/>
      <c r="D16" s="802"/>
      <c r="E16" s="803" t="s">
        <v>366</v>
      </c>
      <c r="F16" s="800">
        <v>30</v>
      </c>
      <c r="G16" s="895"/>
      <c r="H16" s="906">
        <f t="shared" si="1"/>
        <v>0</v>
      </c>
      <c r="I16" s="809"/>
    </row>
    <row r="17" spans="1:252" s="496" customFormat="1" ht="48">
      <c r="A17" s="510">
        <f>A16+1</f>
        <v>3</v>
      </c>
      <c r="B17" s="798" t="s">
        <v>367</v>
      </c>
      <c r="C17" s="802"/>
      <c r="D17" s="802"/>
      <c r="E17" s="746" t="s">
        <v>366</v>
      </c>
      <c r="F17" s="800">
        <v>50</v>
      </c>
      <c r="G17" s="909"/>
      <c r="H17" s="906">
        <f t="shared" si="1"/>
        <v>0</v>
      </c>
      <c r="I17" s="808"/>
    </row>
    <row r="18" spans="1:252" s="496" customFormat="1" ht="60">
      <c r="A18" s="510">
        <f t="shared" ref="A18:A23" si="2">A17+1</f>
        <v>4</v>
      </c>
      <c r="B18" s="798" t="s">
        <v>368</v>
      </c>
      <c r="C18" s="802"/>
      <c r="D18" s="802"/>
      <c r="E18" s="746" t="s">
        <v>366</v>
      </c>
      <c r="F18" s="800">
        <v>100</v>
      </c>
      <c r="G18" s="909"/>
      <c r="H18" s="906">
        <f t="shared" si="1"/>
        <v>0</v>
      </c>
      <c r="I18" s="808"/>
    </row>
    <row r="19" spans="1:252" s="496" customFormat="1" ht="36">
      <c r="A19" s="510">
        <f t="shared" si="2"/>
        <v>5</v>
      </c>
      <c r="B19" s="798" t="s">
        <v>369</v>
      </c>
      <c r="C19" s="802"/>
      <c r="D19" s="802"/>
      <c r="E19" s="746" t="s">
        <v>364</v>
      </c>
      <c r="F19" s="800">
        <v>5</v>
      </c>
      <c r="G19" s="909"/>
      <c r="H19" s="906">
        <f t="shared" si="1"/>
        <v>0</v>
      </c>
      <c r="I19" s="808"/>
    </row>
    <row r="20" spans="1:252" s="496" customFormat="1" ht="36">
      <c r="A20" s="510">
        <f t="shared" si="2"/>
        <v>6</v>
      </c>
      <c r="B20" s="798" t="s">
        <v>370</v>
      </c>
      <c r="C20" s="802"/>
      <c r="D20" s="802"/>
      <c r="E20" s="746" t="s">
        <v>0</v>
      </c>
      <c r="F20" s="800">
        <v>38</v>
      </c>
      <c r="G20" s="909"/>
      <c r="H20" s="906">
        <f t="shared" si="1"/>
        <v>0</v>
      </c>
      <c r="I20" s="808"/>
    </row>
    <row r="21" spans="1:252" s="496" customFormat="1" ht="60">
      <c r="A21" s="510">
        <f t="shared" si="2"/>
        <v>7</v>
      </c>
      <c r="B21" s="798" t="s">
        <v>371</v>
      </c>
      <c r="C21" s="802"/>
      <c r="D21" s="802"/>
      <c r="E21" s="803" t="s">
        <v>366</v>
      </c>
      <c r="F21" s="805">
        <v>25</v>
      </c>
      <c r="G21" s="910"/>
      <c r="H21" s="906">
        <f t="shared" si="1"/>
        <v>0</v>
      </c>
      <c r="I21" s="808"/>
    </row>
    <row r="22" spans="1:252" s="496" customFormat="1" ht="60">
      <c r="A22" s="510">
        <f t="shared" si="2"/>
        <v>8</v>
      </c>
      <c r="B22" s="798" t="s">
        <v>372</v>
      </c>
      <c r="C22" s="802"/>
      <c r="D22" s="802"/>
      <c r="E22" s="803" t="s">
        <v>366</v>
      </c>
      <c r="F22" s="805">
        <v>5</v>
      </c>
      <c r="G22" s="910"/>
      <c r="H22" s="906">
        <f t="shared" si="1"/>
        <v>0</v>
      </c>
      <c r="I22" s="808"/>
    </row>
    <row r="23" spans="1:252" s="496" customFormat="1" ht="168">
      <c r="A23" s="510">
        <f t="shared" si="2"/>
        <v>9</v>
      </c>
      <c r="B23" s="798" t="s">
        <v>373</v>
      </c>
      <c r="C23" s="802"/>
      <c r="D23" s="802"/>
      <c r="E23" s="803" t="s">
        <v>364</v>
      </c>
      <c r="F23" s="805">
        <v>1</v>
      </c>
      <c r="G23" s="910"/>
      <c r="H23" s="906">
        <f t="shared" si="1"/>
        <v>0</v>
      </c>
      <c r="I23" s="808"/>
    </row>
    <row r="24" spans="1:252" ht="24">
      <c r="A24" s="510">
        <f>A23+1</f>
        <v>10</v>
      </c>
      <c r="B24" s="798" t="s">
        <v>374</v>
      </c>
      <c r="C24" s="802"/>
      <c r="D24" s="802"/>
      <c r="E24" s="746" t="s">
        <v>364</v>
      </c>
      <c r="F24" s="805">
        <v>1</v>
      </c>
      <c r="G24" s="895"/>
      <c r="H24" s="906">
        <f t="shared" si="1"/>
        <v>0</v>
      </c>
      <c r="I24" s="806"/>
      <c r="J24" s="503"/>
      <c r="K24" s="503"/>
      <c r="L24" s="503"/>
      <c r="M24" s="503"/>
      <c r="N24" s="503"/>
      <c r="O24" s="503"/>
      <c r="P24" s="503"/>
      <c r="Q24" s="503"/>
      <c r="R24" s="503"/>
      <c r="S24" s="503"/>
      <c r="T24" s="503"/>
      <c r="U24" s="503"/>
      <c r="V24" s="503"/>
    </row>
    <row r="25" spans="1:252" ht="20.25" customHeight="1">
      <c r="A25" s="521"/>
      <c r="B25" s="521"/>
      <c r="C25" s="521"/>
      <c r="D25" s="521"/>
      <c r="E25" s="521"/>
      <c r="F25" s="522" t="s">
        <v>375</v>
      </c>
      <c r="G25" s="1017">
        <f>SUM(H15:H24)</f>
        <v>0</v>
      </c>
      <c r="H25" s="1018"/>
      <c r="I25" s="503"/>
      <c r="J25" s="503"/>
      <c r="K25" s="503"/>
      <c r="L25" s="503"/>
      <c r="M25" s="503"/>
      <c r="N25" s="503"/>
      <c r="O25" s="503"/>
      <c r="P25" s="503"/>
      <c r="Q25" s="503"/>
      <c r="R25" s="503"/>
      <c r="S25" s="503"/>
      <c r="T25" s="503"/>
      <c r="U25" s="503"/>
      <c r="V25" s="503"/>
    </row>
    <row r="26" spans="1:252" s="532" customFormat="1" ht="12" customHeight="1">
      <c r="A26" s="524">
        <v>1</v>
      </c>
      <c r="B26" s="505" t="s">
        <v>360</v>
      </c>
      <c r="C26" s="506"/>
      <c r="D26" s="506"/>
      <c r="E26" s="506"/>
      <c r="F26" s="529"/>
      <c r="G26" s="907"/>
      <c r="H26" s="908"/>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c r="BH26" s="503"/>
      <c r="BI26" s="503"/>
      <c r="BJ26" s="503"/>
      <c r="BK26" s="503"/>
      <c r="BL26" s="503"/>
      <c r="BM26" s="503"/>
      <c r="BN26" s="503"/>
      <c r="BO26" s="503"/>
      <c r="BP26" s="503"/>
      <c r="BQ26" s="503"/>
      <c r="BR26" s="503"/>
      <c r="BS26" s="503"/>
      <c r="BT26" s="503"/>
      <c r="BU26" s="503"/>
      <c r="BV26" s="503"/>
      <c r="BW26" s="503"/>
      <c r="BX26" s="503"/>
      <c r="BY26" s="503"/>
      <c r="BZ26" s="503"/>
      <c r="CA26" s="503"/>
      <c r="CB26" s="503"/>
      <c r="CC26" s="503"/>
      <c r="CD26" s="503"/>
      <c r="CE26" s="503"/>
      <c r="CF26" s="503"/>
      <c r="CG26" s="503"/>
      <c r="CH26" s="503"/>
      <c r="CI26" s="503"/>
      <c r="CJ26" s="503"/>
      <c r="CK26" s="503"/>
      <c r="CL26" s="503"/>
      <c r="CM26" s="503"/>
      <c r="CN26" s="503"/>
      <c r="CO26" s="503"/>
      <c r="CP26" s="503"/>
      <c r="CQ26" s="503"/>
      <c r="CR26" s="503"/>
      <c r="CS26" s="503"/>
      <c r="CT26" s="503"/>
      <c r="CU26" s="503"/>
      <c r="CV26" s="503"/>
      <c r="CW26" s="503"/>
      <c r="CX26" s="503"/>
      <c r="CY26" s="503"/>
      <c r="CZ26" s="503"/>
      <c r="DA26" s="503"/>
      <c r="DB26" s="503"/>
      <c r="DC26" s="503"/>
      <c r="DD26" s="503"/>
      <c r="DE26" s="503"/>
      <c r="DF26" s="503"/>
      <c r="DG26" s="503"/>
      <c r="DH26" s="503"/>
      <c r="DI26" s="503"/>
      <c r="DJ26" s="503"/>
      <c r="DK26" s="503"/>
      <c r="DL26" s="503"/>
      <c r="DM26" s="503"/>
      <c r="DN26" s="503"/>
      <c r="DO26" s="503"/>
      <c r="DP26" s="503"/>
      <c r="DQ26" s="503"/>
      <c r="DR26" s="503"/>
      <c r="DS26" s="503"/>
      <c r="DT26" s="503"/>
      <c r="DU26" s="503"/>
      <c r="DV26" s="503"/>
      <c r="DW26" s="503"/>
      <c r="DX26" s="503"/>
      <c r="DY26" s="503"/>
      <c r="DZ26" s="503"/>
      <c r="EA26" s="503"/>
      <c r="EB26" s="503"/>
      <c r="EC26" s="503"/>
      <c r="ED26" s="503"/>
      <c r="EE26" s="503"/>
      <c r="EF26" s="503"/>
      <c r="EG26" s="503"/>
      <c r="EH26" s="503"/>
      <c r="EI26" s="503"/>
      <c r="EJ26" s="503"/>
      <c r="EK26" s="503"/>
      <c r="EL26" s="503"/>
      <c r="EM26" s="503"/>
      <c r="EN26" s="503"/>
      <c r="EO26" s="503"/>
      <c r="EP26" s="503"/>
      <c r="EQ26" s="503"/>
      <c r="ER26" s="503"/>
      <c r="ES26" s="503"/>
      <c r="ET26" s="503"/>
      <c r="EU26" s="503"/>
      <c r="EV26" s="503"/>
      <c r="EW26" s="503"/>
      <c r="EX26" s="503"/>
      <c r="EY26" s="503"/>
      <c r="EZ26" s="503"/>
      <c r="FA26" s="503"/>
      <c r="FB26" s="503"/>
      <c r="FC26" s="503"/>
      <c r="FD26" s="503"/>
      <c r="FE26" s="503"/>
      <c r="FF26" s="503"/>
      <c r="FG26" s="503"/>
      <c r="FH26" s="503"/>
      <c r="FI26" s="503"/>
      <c r="FJ26" s="503"/>
      <c r="FK26" s="503"/>
      <c r="FL26" s="503"/>
      <c r="FM26" s="503"/>
      <c r="FN26" s="503"/>
      <c r="FO26" s="503"/>
      <c r="FP26" s="503"/>
      <c r="FQ26" s="503"/>
      <c r="FR26" s="503"/>
      <c r="FS26" s="503"/>
      <c r="FT26" s="503"/>
      <c r="FU26" s="503"/>
      <c r="FV26" s="503"/>
      <c r="FW26" s="503"/>
      <c r="FX26" s="503"/>
      <c r="FY26" s="503"/>
      <c r="FZ26" s="503"/>
      <c r="GA26" s="503"/>
      <c r="GB26" s="503"/>
      <c r="GC26" s="503"/>
      <c r="GD26" s="503"/>
      <c r="GE26" s="503"/>
      <c r="GF26" s="503"/>
      <c r="GG26" s="503"/>
      <c r="GH26" s="503"/>
      <c r="GI26" s="503"/>
      <c r="GJ26" s="503"/>
      <c r="GK26" s="503"/>
      <c r="GL26" s="503"/>
      <c r="GM26" s="503"/>
      <c r="GN26" s="503"/>
      <c r="GO26" s="503"/>
      <c r="GP26" s="503"/>
      <c r="GQ26" s="503"/>
      <c r="GR26" s="503"/>
      <c r="GS26" s="503"/>
      <c r="GT26" s="503"/>
      <c r="GU26" s="503"/>
      <c r="GV26" s="503"/>
      <c r="GW26" s="503"/>
      <c r="GX26" s="503"/>
      <c r="GY26" s="503"/>
      <c r="GZ26" s="503"/>
      <c r="HA26" s="503"/>
      <c r="HB26" s="503"/>
      <c r="HC26" s="503"/>
      <c r="HD26" s="503"/>
      <c r="HE26" s="503"/>
      <c r="HF26" s="503"/>
      <c r="HG26" s="503"/>
      <c r="HH26" s="503"/>
      <c r="HI26" s="503"/>
      <c r="HJ26" s="503"/>
      <c r="HK26" s="503"/>
      <c r="HL26" s="503"/>
      <c r="HM26" s="503"/>
      <c r="HN26" s="503"/>
      <c r="HO26" s="503"/>
      <c r="HP26" s="503"/>
      <c r="HQ26" s="503"/>
      <c r="HR26" s="503"/>
      <c r="HS26" s="503"/>
      <c r="HT26" s="503"/>
      <c r="HU26" s="503"/>
      <c r="HV26" s="503"/>
      <c r="HW26" s="503"/>
      <c r="HX26" s="503"/>
      <c r="HY26" s="503"/>
      <c r="HZ26" s="503"/>
      <c r="IA26" s="503"/>
      <c r="IB26" s="503"/>
      <c r="IC26" s="503"/>
      <c r="ID26" s="503"/>
      <c r="IE26" s="503"/>
      <c r="IF26" s="503"/>
      <c r="IG26" s="503"/>
      <c r="IH26" s="503"/>
      <c r="II26" s="503"/>
      <c r="IJ26" s="503"/>
      <c r="IK26" s="503"/>
      <c r="IL26" s="503"/>
      <c r="IM26" s="503"/>
      <c r="IN26" s="503"/>
      <c r="IO26" s="503"/>
      <c r="IP26" s="503"/>
      <c r="IQ26" s="503"/>
      <c r="IR26" s="503"/>
    </row>
    <row r="27" spans="1:252" s="503" customFormat="1" ht="20.25" customHeight="1">
      <c r="A27" s="504" t="s">
        <v>376</v>
      </c>
      <c r="B27" s="505" t="s">
        <v>377</v>
      </c>
      <c r="C27" s="506"/>
      <c r="D27" s="506"/>
      <c r="E27" s="506"/>
      <c r="F27" s="529"/>
      <c r="G27" s="907"/>
      <c r="H27" s="908"/>
    </row>
    <row r="28" spans="1:252" ht="84">
      <c r="A28" s="510">
        <f>1</f>
        <v>1</v>
      </c>
      <c r="B28" s="810" t="s">
        <v>378</v>
      </c>
      <c r="C28" s="802"/>
      <c r="D28" s="802"/>
      <c r="E28" s="746" t="s">
        <v>364</v>
      </c>
      <c r="F28" s="805">
        <v>1</v>
      </c>
      <c r="G28" s="895"/>
      <c r="H28" s="906">
        <f t="shared" ref="H28:H37" si="3">F28*G28</f>
        <v>0</v>
      </c>
      <c r="I28" s="503"/>
      <c r="J28" s="503"/>
      <c r="K28" s="503"/>
      <c r="L28" s="503"/>
      <c r="M28" s="503"/>
      <c r="N28" s="503"/>
      <c r="O28" s="503"/>
      <c r="P28" s="503"/>
      <c r="Q28" s="503"/>
      <c r="R28" s="503"/>
      <c r="S28" s="503"/>
      <c r="T28" s="503"/>
      <c r="U28" s="503"/>
      <c r="V28" s="503"/>
    </row>
    <row r="29" spans="1:252" ht="60">
      <c r="A29" s="510">
        <f t="shared" ref="A29:A37" si="4">A28+1</f>
        <v>2</v>
      </c>
      <c r="B29" s="798" t="s">
        <v>379</v>
      </c>
      <c r="C29" s="802"/>
      <c r="D29" s="802"/>
      <c r="E29" s="746" t="s">
        <v>364</v>
      </c>
      <c r="F29" s="800">
        <v>1</v>
      </c>
      <c r="G29" s="895"/>
      <c r="H29" s="906">
        <f t="shared" si="3"/>
        <v>0</v>
      </c>
      <c r="I29" s="503"/>
      <c r="J29" s="503"/>
      <c r="K29" s="503"/>
      <c r="L29" s="503"/>
      <c r="M29" s="503"/>
      <c r="N29" s="503"/>
      <c r="O29" s="503"/>
      <c r="P29" s="503"/>
      <c r="Q29" s="503"/>
      <c r="R29" s="503"/>
      <c r="S29" s="503"/>
      <c r="T29" s="503"/>
      <c r="U29" s="503"/>
      <c r="V29" s="503"/>
    </row>
    <row r="30" spans="1:252" ht="48">
      <c r="A30" s="510">
        <f t="shared" si="4"/>
        <v>3</v>
      </c>
      <c r="B30" s="798" t="s">
        <v>380</v>
      </c>
      <c r="C30" s="802"/>
      <c r="D30" s="802"/>
      <c r="E30" s="803" t="s">
        <v>364</v>
      </c>
      <c r="F30" s="805">
        <v>2</v>
      </c>
      <c r="G30" s="895"/>
      <c r="H30" s="906">
        <f t="shared" si="3"/>
        <v>0</v>
      </c>
      <c r="I30" s="503"/>
      <c r="J30" s="503"/>
      <c r="K30" s="503"/>
      <c r="L30" s="503"/>
      <c r="M30" s="503"/>
      <c r="N30" s="503"/>
      <c r="O30" s="503"/>
      <c r="P30" s="503"/>
      <c r="Q30" s="503"/>
      <c r="R30" s="503"/>
      <c r="S30" s="503"/>
      <c r="T30" s="503"/>
      <c r="U30" s="503"/>
      <c r="V30" s="503"/>
    </row>
    <row r="31" spans="1:252" ht="132">
      <c r="A31" s="510">
        <f>A30+1</f>
        <v>4</v>
      </c>
      <c r="B31" s="798" t="s">
        <v>381</v>
      </c>
      <c r="C31" s="802"/>
      <c r="D31" s="802"/>
      <c r="E31" s="746" t="s">
        <v>0</v>
      </c>
      <c r="F31" s="800">
        <v>17</v>
      </c>
      <c r="G31" s="909"/>
      <c r="H31" s="906">
        <f t="shared" si="3"/>
        <v>0</v>
      </c>
      <c r="I31" s="503"/>
      <c r="J31" s="503"/>
      <c r="K31" s="503"/>
      <c r="L31" s="503"/>
      <c r="M31" s="503"/>
      <c r="N31" s="503"/>
      <c r="O31" s="503"/>
      <c r="P31" s="503"/>
      <c r="Q31" s="503"/>
      <c r="R31" s="503"/>
      <c r="S31" s="503"/>
      <c r="T31" s="503"/>
      <c r="U31" s="503"/>
      <c r="V31" s="503"/>
    </row>
    <row r="32" spans="1:252" ht="132">
      <c r="A32" s="510">
        <f t="shared" si="4"/>
        <v>5</v>
      </c>
      <c r="B32" s="798" t="s">
        <v>382</v>
      </c>
      <c r="C32" s="802"/>
      <c r="D32" s="802"/>
      <c r="E32" s="746" t="s">
        <v>366</v>
      </c>
      <c r="F32" s="803">
        <v>25</v>
      </c>
      <c r="G32" s="895"/>
      <c r="H32" s="906">
        <f t="shared" si="3"/>
        <v>0</v>
      </c>
      <c r="I32" s="503"/>
      <c r="J32" s="503"/>
      <c r="K32" s="503"/>
      <c r="L32" s="503"/>
      <c r="M32" s="503"/>
      <c r="N32" s="503"/>
      <c r="O32" s="503"/>
      <c r="P32" s="503"/>
      <c r="Q32" s="503"/>
      <c r="R32" s="503"/>
      <c r="S32" s="503"/>
      <c r="T32" s="503"/>
      <c r="U32" s="503"/>
      <c r="V32" s="503"/>
    </row>
    <row r="33" spans="1:252" ht="144">
      <c r="A33" s="510">
        <f t="shared" si="4"/>
        <v>6</v>
      </c>
      <c r="B33" s="798" t="s">
        <v>383</v>
      </c>
      <c r="C33" s="802"/>
      <c r="D33" s="802"/>
      <c r="E33" s="746" t="s">
        <v>366</v>
      </c>
      <c r="F33" s="803">
        <v>5</v>
      </c>
      <c r="G33" s="895"/>
      <c r="H33" s="906">
        <f t="shared" si="3"/>
        <v>0</v>
      </c>
      <c r="I33" s="503"/>
      <c r="J33" s="503"/>
      <c r="K33" s="503"/>
      <c r="L33" s="503"/>
      <c r="M33" s="503"/>
      <c r="N33" s="503"/>
      <c r="O33" s="503"/>
      <c r="P33" s="503"/>
      <c r="Q33" s="503"/>
      <c r="R33" s="503"/>
      <c r="S33" s="503"/>
      <c r="T33" s="503"/>
      <c r="U33" s="503"/>
      <c r="V33" s="503"/>
    </row>
    <row r="34" spans="1:252" ht="108">
      <c r="A34" s="510">
        <f t="shared" si="4"/>
        <v>7</v>
      </c>
      <c r="B34" s="798" t="s">
        <v>384</v>
      </c>
      <c r="C34" s="802"/>
      <c r="D34" s="802"/>
      <c r="E34" s="746" t="s">
        <v>364</v>
      </c>
      <c r="F34" s="803">
        <v>1</v>
      </c>
      <c r="G34" s="895"/>
      <c r="H34" s="906">
        <f t="shared" si="3"/>
        <v>0</v>
      </c>
      <c r="I34" s="503"/>
      <c r="J34" s="503"/>
      <c r="K34" s="503"/>
      <c r="L34" s="503"/>
      <c r="M34" s="503"/>
      <c r="N34" s="503"/>
      <c r="O34" s="503"/>
      <c r="P34" s="503"/>
      <c r="Q34" s="503"/>
      <c r="R34" s="503"/>
      <c r="S34" s="503"/>
      <c r="T34" s="503"/>
      <c r="U34" s="503"/>
      <c r="V34" s="503"/>
    </row>
    <row r="35" spans="1:252" ht="36">
      <c r="A35" s="510">
        <f t="shared" si="4"/>
        <v>8</v>
      </c>
      <c r="B35" s="798" t="s">
        <v>385</v>
      </c>
      <c r="C35" s="802"/>
      <c r="D35" s="802"/>
      <c r="E35" s="746" t="s">
        <v>364</v>
      </c>
      <c r="F35" s="803">
        <v>1</v>
      </c>
      <c r="G35" s="895"/>
      <c r="H35" s="906">
        <f t="shared" si="3"/>
        <v>0</v>
      </c>
      <c r="I35" s="503"/>
      <c r="J35" s="503"/>
      <c r="K35" s="503"/>
      <c r="L35" s="503"/>
      <c r="M35" s="503"/>
      <c r="N35" s="503"/>
      <c r="O35" s="503"/>
      <c r="P35" s="503"/>
      <c r="Q35" s="503"/>
      <c r="R35" s="503"/>
      <c r="S35" s="503"/>
      <c r="T35" s="503"/>
      <c r="U35" s="503"/>
      <c r="V35" s="503"/>
    </row>
    <row r="36" spans="1:252" ht="24">
      <c r="A36" s="510">
        <f t="shared" si="4"/>
        <v>9</v>
      </c>
      <c r="B36" s="798" t="s">
        <v>386</v>
      </c>
      <c r="C36" s="802"/>
      <c r="D36" s="802"/>
      <c r="E36" s="746" t="s">
        <v>0</v>
      </c>
      <c r="F36" s="805">
        <v>19</v>
      </c>
      <c r="G36" s="895"/>
      <c r="H36" s="906">
        <f t="shared" si="3"/>
        <v>0</v>
      </c>
      <c r="I36" s="503"/>
      <c r="J36" s="503"/>
      <c r="K36" s="503"/>
      <c r="L36" s="503"/>
      <c r="M36" s="503"/>
      <c r="N36" s="503"/>
      <c r="O36" s="503"/>
      <c r="P36" s="503"/>
      <c r="Q36" s="503"/>
      <c r="R36" s="503"/>
      <c r="S36" s="503"/>
      <c r="T36" s="503"/>
      <c r="U36" s="503"/>
      <c r="V36" s="503"/>
    </row>
    <row r="37" spans="1:252" ht="36">
      <c r="A37" s="510">
        <f t="shared" si="4"/>
        <v>10</v>
      </c>
      <c r="B37" s="798" t="s">
        <v>387</v>
      </c>
      <c r="C37" s="802"/>
      <c r="D37" s="802"/>
      <c r="E37" s="746" t="s">
        <v>388</v>
      </c>
      <c r="F37" s="803">
        <v>2</v>
      </c>
      <c r="G37" s="895"/>
      <c r="H37" s="906">
        <f t="shared" si="3"/>
        <v>0</v>
      </c>
      <c r="I37" s="503"/>
      <c r="J37" s="503"/>
      <c r="K37" s="503"/>
      <c r="L37" s="534"/>
      <c r="M37" s="503"/>
      <c r="N37" s="503"/>
      <c r="O37" s="503"/>
      <c r="P37" s="503"/>
      <c r="Q37" s="503"/>
      <c r="R37" s="503"/>
      <c r="S37" s="503"/>
      <c r="T37" s="534"/>
      <c r="U37" s="503"/>
      <c r="V37" s="503"/>
      <c r="AB37" s="535"/>
      <c r="AJ37" s="535"/>
      <c r="AR37" s="535"/>
      <c r="AZ37" s="535"/>
      <c r="BH37" s="535"/>
      <c r="BP37" s="535"/>
      <c r="BX37" s="535"/>
      <c r="CF37" s="535"/>
      <c r="CN37" s="535"/>
      <c r="CV37" s="535"/>
      <c r="DD37" s="535"/>
      <c r="DL37" s="535"/>
      <c r="DT37" s="535"/>
      <c r="EB37" s="535"/>
      <c r="EJ37" s="535"/>
      <c r="ER37" s="535"/>
      <c r="EZ37" s="535"/>
      <c r="FH37" s="535"/>
      <c r="FP37" s="535"/>
      <c r="FX37" s="535"/>
      <c r="GF37" s="535"/>
      <c r="GN37" s="535"/>
      <c r="GV37" s="535"/>
      <c r="HD37" s="535"/>
      <c r="HL37" s="535"/>
      <c r="HT37" s="535"/>
      <c r="IB37" s="535"/>
      <c r="IJ37" s="535"/>
      <c r="IR37" s="535"/>
    </row>
    <row r="38" spans="1:252" s="537" customFormat="1" ht="13" thickBot="1">
      <c r="A38" s="521"/>
      <c r="B38" s="521"/>
      <c r="C38" s="521"/>
      <c r="D38" s="521"/>
      <c r="E38" s="521"/>
      <c r="F38" s="522" t="s">
        <v>389</v>
      </c>
      <c r="G38" s="1017">
        <f>SUM(H28:H37)</f>
        <v>0</v>
      </c>
      <c r="H38" s="1018"/>
      <c r="I38" s="536"/>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523"/>
      <c r="BM38" s="523"/>
      <c r="BN38" s="523"/>
      <c r="BO38" s="523"/>
      <c r="BP38" s="523"/>
      <c r="BQ38" s="523"/>
      <c r="BR38" s="523"/>
      <c r="BS38" s="523"/>
      <c r="BT38" s="523"/>
      <c r="BU38" s="523"/>
      <c r="BV38" s="523"/>
      <c r="BW38" s="523"/>
      <c r="BX38" s="523"/>
      <c r="BY38" s="523"/>
      <c r="BZ38" s="523"/>
      <c r="CA38" s="523"/>
      <c r="CB38" s="523"/>
      <c r="CC38" s="523"/>
      <c r="CD38" s="523"/>
      <c r="CE38" s="523"/>
      <c r="CF38" s="523"/>
      <c r="CG38" s="523"/>
      <c r="CH38" s="523"/>
      <c r="CI38" s="523"/>
      <c r="CJ38" s="523"/>
      <c r="CK38" s="523"/>
      <c r="CL38" s="523"/>
      <c r="CM38" s="523"/>
      <c r="CN38" s="523"/>
      <c r="CO38" s="523"/>
      <c r="CP38" s="523"/>
      <c r="CQ38" s="523"/>
      <c r="CR38" s="523"/>
      <c r="CS38" s="523"/>
      <c r="CT38" s="523"/>
      <c r="CU38" s="523"/>
      <c r="CV38" s="523"/>
      <c r="CW38" s="523"/>
      <c r="CX38" s="523"/>
      <c r="CY38" s="523"/>
      <c r="CZ38" s="523"/>
      <c r="DA38" s="523"/>
      <c r="DB38" s="523"/>
      <c r="DC38" s="523"/>
      <c r="DD38" s="523"/>
      <c r="DE38" s="523"/>
      <c r="DF38" s="523"/>
      <c r="DG38" s="523"/>
      <c r="DH38" s="523"/>
      <c r="DI38" s="523"/>
      <c r="DJ38" s="523"/>
      <c r="DK38" s="523"/>
      <c r="DL38" s="523"/>
      <c r="DM38" s="523"/>
      <c r="DN38" s="523"/>
      <c r="DO38" s="523"/>
      <c r="DP38" s="523"/>
      <c r="DQ38" s="523"/>
      <c r="DR38" s="523"/>
      <c r="DS38" s="523"/>
      <c r="DT38" s="523"/>
      <c r="DU38" s="523"/>
      <c r="DV38" s="523"/>
      <c r="DW38" s="523"/>
      <c r="DX38" s="523"/>
      <c r="DY38" s="523"/>
      <c r="DZ38" s="523"/>
      <c r="EA38" s="523"/>
      <c r="EB38" s="523"/>
      <c r="EC38" s="523"/>
      <c r="ED38" s="523"/>
      <c r="EE38" s="523"/>
      <c r="EF38" s="523"/>
      <c r="EG38" s="523"/>
      <c r="EH38" s="523"/>
      <c r="EI38" s="523"/>
      <c r="EJ38" s="523"/>
      <c r="EK38" s="523"/>
      <c r="EL38" s="523"/>
      <c r="EM38" s="523"/>
      <c r="EN38" s="523"/>
      <c r="EO38" s="523"/>
      <c r="EP38" s="523"/>
      <c r="EQ38" s="523"/>
      <c r="ER38" s="523"/>
      <c r="ES38" s="523"/>
      <c r="ET38" s="523"/>
      <c r="EU38" s="523"/>
      <c r="EV38" s="523"/>
      <c r="EW38" s="523"/>
      <c r="EX38" s="523"/>
      <c r="EY38" s="523"/>
      <c r="EZ38" s="523"/>
      <c r="FA38" s="523"/>
      <c r="FB38" s="523"/>
      <c r="FC38" s="523"/>
      <c r="FD38" s="523"/>
      <c r="FE38" s="523"/>
      <c r="FF38" s="523"/>
      <c r="FG38" s="523"/>
      <c r="FH38" s="523"/>
      <c r="FI38" s="523"/>
      <c r="FJ38" s="523"/>
      <c r="FK38" s="523"/>
      <c r="FL38" s="523"/>
      <c r="FM38" s="523"/>
      <c r="FN38" s="523"/>
      <c r="FO38" s="523"/>
      <c r="FP38" s="523"/>
      <c r="FQ38" s="523"/>
      <c r="FR38" s="523"/>
      <c r="FS38" s="523"/>
      <c r="FT38" s="523"/>
      <c r="FU38" s="523"/>
      <c r="FV38" s="523"/>
      <c r="FW38" s="523"/>
      <c r="FX38" s="523"/>
      <c r="FY38" s="523"/>
      <c r="FZ38" s="523"/>
      <c r="GA38" s="523"/>
      <c r="GB38" s="523"/>
      <c r="GC38" s="523"/>
      <c r="GD38" s="523"/>
      <c r="GE38" s="523"/>
      <c r="GF38" s="523"/>
      <c r="GG38" s="523"/>
      <c r="GH38" s="523"/>
      <c r="GI38" s="523"/>
      <c r="GJ38" s="523"/>
      <c r="GK38" s="523"/>
      <c r="GL38" s="523"/>
      <c r="GM38" s="523"/>
      <c r="GN38" s="523"/>
      <c r="GO38" s="523"/>
      <c r="GP38" s="523"/>
      <c r="GQ38" s="523"/>
      <c r="GR38" s="523"/>
      <c r="GS38" s="523"/>
      <c r="GT38" s="523"/>
      <c r="GU38" s="523"/>
      <c r="GV38" s="523"/>
      <c r="GW38" s="523"/>
      <c r="GX38" s="523"/>
      <c r="GY38" s="523"/>
      <c r="GZ38" s="523"/>
      <c r="HA38" s="523"/>
      <c r="HB38" s="523"/>
      <c r="HC38" s="523"/>
      <c r="HD38" s="523"/>
      <c r="HE38" s="523"/>
      <c r="HF38" s="523"/>
      <c r="HG38" s="523"/>
      <c r="HH38" s="523"/>
      <c r="HI38" s="523"/>
      <c r="HJ38" s="523"/>
      <c r="HK38" s="523"/>
      <c r="HL38" s="523"/>
      <c r="HM38" s="523"/>
      <c r="HN38" s="523"/>
      <c r="HO38" s="523"/>
      <c r="HP38" s="523"/>
      <c r="HQ38" s="523"/>
      <c r="HR38" s="523"/>
      <c r="HS38" s="523"/>
      <c r="HT38" s="523"/>
      <c r="HU38" s="523"/>
      <c r="HV38" s="523"/>
      <c r="HW38" s="523"/>
      <c r="HX38" s="523"/>
      <c r="HY38" s="523"/>
      <c r="HZ38" s="523"/>
      <c r="IA38" s="523"/>
      <c r="IB38" s="523"/>
      <c r="IC38" s="523"/>
      <c r="ID38" s="523"/>
      <c r="IE38" s="523"/>
      <c r="IF38" s="523"/>
      <c r="IG38" s="523"/>
      <c r="IH38" s="523"/>
      <c r="II38" s="523"/>
      <c r="IJ38" s="523"/>
      <c r="IK38" s="523"/>
      <c r="IL38" s="523"/>
      <c r="IM38" s="523"/>
      <c r="IN38" s="523"/>
      <c r="IO38" s="523"/>
      <c r="IP38" s="523"/>
      <c r="IQ38" s="523"/>
      <c r="IR38" s="523"/>
    </row>
    <row r="39" spans="1:252" ht="20.25" customHeight="1" thickBot="1">
      <c r="A39" s="538"/>
      <c r="B39" s="1019" t="s">
        <v>390</v>
      </c>
      <c r="C39" s="1020"/>
      <c r="D39" s="1020"/>
      <c r="E39" s="1020"/>
      <c r="F39" s="1021"/>
      <c r="G39" s="1022">
        <f>SUM(G12,G25,G38)</f>
        <v>0</v>
      </c>
      <c r="H39" s="1023"/>
    </row>
    <row r="40" spans="1:252" ht="24.75" customHeight="1">
      <c r="C40" s="515"/>
      <c r="G40" s="911"/>
      <c r="H40" s="911"/>
    </row>
    <row r="41" spans="1:252">
      <c r="C41" s="515"/>
      <c r="G41" s="911"/>
      <c r="H41" s="911"/>
    </row>
    <row r="42" spans="1:252" ht="26">
      <c r="A42" s="497">
        <v>2</v>
      </c>
      <c r="B42" s="498" t="s">
        <v>391</v>
      </c>
      <c r="C42" s="499"/>
      <c r="D42" s="499"/>
      <c r="E42" s="499"/>
      <c r="F42" s="500"/>
      <c r="G42" s="912"/>
      <c r="H42" s="913"/>
    </row>
    <row r="43" spans="1:252" ht="13">
      <c r="A43" s="504" t="s">
        <v>392</v>
      </c>
      <c r="B43" s="505" t="s">
        <v>351</v>
      </c>
      <c r="C43" s="506"/>
      <c r="D43" s="506"/>
      <c r="E43" s="506"/>
      <c r="F43" s="507"/>
      <c r="G43" s="907"/>
      <c r="H43" s="908"/>
    </row>
    <row r="44" spans="1:252" ht="284">
      <c r="A44" s="510">
        <v>1</v>
      </c>
      <c r="B44" s="798" t="s">
        <v>354</v>
      </c>
      <c r="C44" s="746" t="s">
        <v>353</v>
      </c>
      <c r="D44" s="746" t="s">
        <v>353</v>
      </c>
      <c r="E44" s="754" t="s">
        <v>0</v>
      </c>
      <c r="F44" s="755">
        <v>1</v>
      </c>
      <c r="G44" s="895"/>
      <c r="H44" s="906">
        <f>F44*G44</f>
        <v>0</v>
      </c>
    </row>
    <row r="45" spans="1:252" ht="36">
      <c r="A45" s="510">
        <f>A44+1</f>
        <v>2</v>
      </c>
      <c r="B45" s="798" t="s">
        <v>355</v>
      </c>
      <c r="C45" s="799" t="s">
        <v>353</v>
      </c>
      <c r="D45" s="799" t="s">
        <v>353</v>
      </c>
      <c r="E45" s="754" t="s">
        <v>0</v>
      </c>
      <c r="F45" s="755">
        <v>1</v>
      </c>
      <c r="G45" s="895"/>
      <c r="H45" s="906">
        <f>F45*G45</f>
        <v>0</v>
      </c>
    </row>
    <row r="46" spans="1:252" ht="36">
      <c r="A46" s="510">
        <f>A45+1</f>
        <v>3</v>
      </c>
      <c r="B46" s="798" t="s">
        <v>356</v>
      </c>
      <c r="C46" s="799" t="s">
        <v>353</v>
      </c>
      <c r="D46" s="799" t="s">
        <v>353</v>
      </c>
      <c r="E46" s="754" t="s">
        <v>0</v>
      </c>
      <c r="F46" s="755">
        <v>1</v>
      </c>
      <c r="G46" s="895"/>
      <c r="H46" s="906">
        <f>F46*G46</f>
        <v>0</v>
      </c>
    </row>
    <row r="47" spans="1:252" ht="132">
      <c r="A47" s="510">
        <f>A46+1</f>
        <v>4</v>
      </c>
      <c r="B47" s="798" t="s">
        <v>357</v>
      </c>
      <c r="C47" s="746"/>
      <c r="D47" s="746" t="s">
        <v>353</v>
      </c>
      <c r="E47" s="746" t="s">
        <v>0</v>
      </c>
      <c r="F47" s="800">
        <v>2</v>
      </c>
      <c r="G47" s="895"/>
      <c r="H47" s="906">
        <f>F47*G47</f>
        <v>0</v>
      </c>
    </row>
    <row r="48" spans="1:252" ht="204">
      <c r="A48" s="510">
        <f>A47+1</f>
        <v>5</v>
      </c>
      <c r="B48" s="801" t="s">
        <v>358</v>
      </c>
      <c r="C48" s="802"/>
      <c r="D48" s="802"/>
      <c r="E48" s="754" t="s">
        <v>0</v>
      </c>
      <c r="F48" s="755">
        <v>1</v>
      </c>
      <c r="G48" s="895"/>
      <c r="H48" s="906">
        <f>F48*G48</f>
        <v>0</v>
      </c>
    </row>
    <row r="49" spans="1:252">
      <c r="A49" s="521"/>
      <c r="B49" s="521"/>
      <c r="C49" s="521"/>
      <c r="D49" s="521"/>
      <c r="E49" s="521"/>
      <c r="F49" s="522" t="s">
        <v>393</v>
      </c>
      <c r="G49" s="1017">
        <f>SUM(H44:H48)</f>
        <v>0</v>
      </c>
      <c r="H49" s="1018"/>
    </row>
    <row r="50" spans="1:252">
      <c r="A50" s="524">
        <v>2</v>
      </c>
      <c r="B50" s="505" t="s">
        <v>394</v>
      </c>
      <c r="C50" s="506"/>
      <c r="D50" s="506"/>
      <c r="E50" s="506"/>
      <c r="F50" s="507"/>
      <c r="G50" s="907"/>
      <c r="H50" s="908"/>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544"/>
      <c r="BE50" s="544"/>
      <c r="BF50" s="544"/>
      <c r="BG50" s="544"/>
      <c r="BH50" s="544"/>
      <c r="BI50" s="544"/>
      <c r="BJ50" s="544"/>
      <c r="BK50" s="544"/>
      <c r="BL50" s="544"/>
      <c r="BM50" s="544"/>
      <c r="BN50" s="544"/>
      <c r="BO50" s="544"/>
      <c r="BP50" s="544"/>
      <c r="BQ50" s="544"/>
      <c r="BR50" s="544"/>
      <c r="BS50" s="544"/>
      <c r="BT50" s="544"/>
      <c r="BU50" s="544"/>
      <c r="BV50" s="544"/>
      <c r="BW50" s="544"/>
      <c r="BX50" s="544"/>
      <c r="BY50" s="544"/>
      <c r="BZ50" s="544"/>
      <c r="CA50" s="544"/>
      <c r="CB50" s="544"/>
      <c r="CC50" s="544"/>
      <c r="CD50" s="544"/>
      <c r="CE50" s="544"/>
      <c r="CF50" s="544"/>
      <c r="CG50" s="544"/>
      <c r="CH50" s="544"/>
      <c r="CI50" s="544"/>
      <c r="CJ50" s="544"/>
      <c r="CK50" s="544"/>
      <c r="CL50" s="544"/>
      <c r="CM50" s="544"/>
      <c r="CN50" s="544"/>
      <c r="CO50" s="544"/>
      <c r="CP50" s="544"/>
      <c r="CQ50" s="544"/>
      <c r="CR50" s="544"/>
      <c r="CS50" s="544"/>
      <c r="CT50" s="544"/>
      <c r="CU50" s="544"/>
      <c r="CV50" s="544"/>
      <c r="CW50" s="544"/>
      <c r="CX50" s="544"/>
      <c r="CY50" s="544"/>
      <c r="CZ50" s="544"/>
      <c r="DA50" s="544"/>
      <c r="DB50" s="544"/>
      <c r="DC50" s="544"/>
      <c r="DD50" s="544"/>
      <c r="DE50" s="544"/>
      <c r="DF50" s="544"/>
      <c r="DG50" s="544"/>
      <c r="DH50" s="544"/>
      <c r="DI50" s="544"/>
      <c r="DJ50" s="544"/>
      <c r="DK50" s="544"/>
      <c r="DL50" s="544"/>
      <c r="DM50" s="544"/>
      <c r="DN50" s="544"/>
      <c r="DO50" s="544"/>
      <c r="DP50" s="544"/>
      <c r="DQ50" s="544"/>
      <c r="DR50" s="544"/>
      <c r="DS50" s="544"/>
      <c r="DT50" s="544"/>
      <c r="DU50" s="544"/>
      <c r="DV50" s="544"/>
      <c r="DW50" s="544"/>
      <c r="DX50" s="544"/>
      <c r="DY50" s="544"/>
      <c r="DZ50" s="544"/>
      <c r="EA50" s="544"/>
      <c r="EB50" s="544"/>
      <c r="EC50" s="544"/>
      <c r="ED50" s="544"/>
      <c r="EE50" s="544"/>
      <c r="EF50" s="544"/>
      <c r="EG50" s="544"/>
      <c r="EH50" s="544"/>
      <c r="EI50" s="544"/>
      <c r="EJ50" s="544"/>
      <c r="EK50" s="544"/>
      <c r="EL50" s="544"/>
      <c r="EM50" s="544"/>
      <c r="EN50" s="544"/>
      <c r="EO50" s="544"/>
      <c r="EP50" s="544"/>
      <c r="EQ50" s="544"/>
      <c r="ER50" s="544"/>
      <c r="ES50" s="544"/>
      <c r="ET50" s="544"/>
      <c r="EU50" s="544"/>
      <c r="EV50" s="544"/>
      <c r="EW50" s="544"/>
      <c r="EX50" s="544"/>
      <c r="EY50" s="544"/>
      <c r="EZ50" s="544"/>
      <c r="FA50" s="544"/>
      <c r="FB50" s="544"/>
      <c r="FC50" s="544"/>
      <c r="FD50" s="544"/>
      <c r="FE50" s="544"/>
      <c r="FF50" s="544"/>
      <c r="FG50" s="544"/>
      <c r="FH50" s="544"/>
      <c r="FI50" s="544"/>
      <c r="FJ50" s="544"/>
      <c r="FK50" s="544"/>
      <c r="FL50" s="544"/>
      <c r="FM50" s="544"/>
      <c r="FN50" s="544"/>
      <c r="FO50" s="544"/>
      <c r="FP50" s="544"/>
      <c r="FQ50" s="544"/>
      <c r="FR50" s="544"/>
      <c r="FS50" s="544"/>
      <c r="FT50" s="544"/>
      <c r="FU50" s="544"/>
      <c r="FV50" s="544"/>
      <c r="FW50" s="544"/>
      <c r="FX50" s="544"/>
      <c r="FY50" s="544"/>
      <c r="FZ50" s="544"/>
      <c r="GA50" s="544"/>
      <c r="GB50" s="544"/>
      <c r="GC50" s="544"/>
      <c r="GD50" s="544"/>
      <c r="GE50" s="544"/>
      <c r="GF50" s="544"/>
      <c r="GG50" s="544"/>
      <c r="GH50" s="544"/>
      <c r="GI50" s="544"/>
      <c r="GJ50" s="544"/>
      <c r="GK50" s="544"/>
      <c r="GL50" s="544"/>
      <c r="GM50" s="544"/>
      <c r="GN50" s="544"/>
      <c r="GO50" s="544"/>
      <c r="GP50" s="544"/>
      <c r="GQ50" s="544"/>
      <c r="GR50" s="544"/>
      <c r="GS50" s="544"/>
      <c r="GT50" s="544"/>
      <c r="GU50" s="544"/>
      <c r="GV50" s="544"/>
      <c r="GW50" s="544"/>
      <c r="GX50" s="544"/>
      <c r="GY50" s="544"/>
      <c r="GZ50" s="544"/>
      <c r="HA50" s="544"/>
      <c r="HB50" s="544"/>
      <c r="HC50" s="544"/>
      <c r="HD50" s="544"/>
      <c r="HE50" s="544"/>
      <c r="HF50" s="544"/>
      <c r="HG50" s="544"/>
      <c r="HH50" s="544"/>
      <c r="HI50" s="544"/>
      <c r="HJ50" s="544"/>
      <c r="HK50" s="544"/>
      <c r="HL50" s="544"/>
      <c r="HM50" s="544"/>
      <c r="HN50" s="544"/>
      <c r="HO50" s="544"/>
      <c r="HP50" s="544"/>
      <c r="HQ50" s="544"/>
      <c r="HR50" s="544"/>
      <c r="HS50" s="544"/>
      <c r="HT50" s="544"/>
      <c r="HU50" s="544"/>
      <c r="HV50" s="544"/>
      <c r="HW50" s="544"/>
      <c r="HX50" s="544"/>
      <c r="HY50" s="544"/>
      <c r="HZ50" s="544"/>
      <c r="IA50" s="544"/>
      <c r="IB50" s="544"/>
      <c r="IC50" s="544"/>
      <c r="ID50" s="544"/>
      <c r="IE50" s="544"/>
      <c r="IF50" s="544"/>
      <c r="IG50" s="544"/>
      <c r="IH50" s="544"/>
      <c r="II50" s="544"/>
      <c r="IJ50" s="544"/>
      <c r="IK50" s="544"/>
      <c r="IL50" s="544"/>
      <c r="IM50" s="544"/>
      <c r="IN50" s="544"/>
      <c r="IO50" s="544"/>
      <c r="IP50" s="544"/>
      <c r="IQ50" s="544"/>
      <c r="IR50" s="544"/>
    </row>
    <row r="51" spans="1:252" s="544" customFormat="1" ht="13">
      <c r="A51" s="504" t="s">
        <v>395</v>
      </c>
      <c r="B51" s="505" t="s">
        <v>362</v>
      </c>
      <c r="C51" s="506"/>
      <c r="D51" s="506"/>
      <c r="E51" s="506"/>
      <c r="F51" s="507"/>
      <c r="G51" s="907"/>
      <c r="H51" s="908"/>
      <c r="I51" s="523"/>
      <c r="J51" s="523"/>
    </row>
    <row r="52" spans="1:252" s="544" customFormat="1" ht="48">
      <c r="A52" s="510">
        <v>1</v>
      </c>
      <c r="B52" s="798" t="s">
        <v>363</v>
      </c>
      <c r="C52" s="802"/>
      <c r="D52" s="802"/>
      <c r="E52" s="746" t="s">
        <v>364</v>
      </c>
      <c r="F52" s="800">
        <v>1</v>
      </c>
      <c r="G52" s="895"/>
      <c r="H52" s="906">
        <f t="shared" ref="H52:H61" si="5">F52*G52</f>
        <v>0</v>
      </c>
      <c r="I52" s="523"/>
      <c r="J52" s="523"/>
    </row>
    <row r="53" spans="1:252" s="544" customFormat="1" ht="76">
      <c r="A53" s="510">
        <f>A52+1</f>
        <v>2</v>
      </c>
      <c r="B53" s="798" t="s">
        <v>365</v>
      </c>
      <c r="C53" s="802"/>
      <c r="D53" s="802"/>
      <c r="E53" s="803" t="s">
        <v>366</v>
      </c>
      <c r="F53" s="800">
        <v>30</v>
      </c>
      <c r="G53" s="895"/>
      <c r="H53" s="906">
        <f t="shared" si="5"/>
        <v>0</v>
      </c>
      <c r="I53" s="523"/>
      <c r="J53" s="523"/>
    </row>
    <row r="54" spans="1:252" s="544" customFormat="1" ht="48">
      <c r="A54" s="510">
        <f>A53+1</f>
        <v>3</v>
      </c>
      <c r="B54" s="798" t="s">
        <v>367</v>
      </c>
      <c r="C54" s="802"/>
      <c r="D54" s="802"/>
      <c r="E54" s="746" t="s">
        <v>366</v>
      </c>
      <c r="F54" s="800">
        <v>50</v>
      </c>
      <c r="G54" s="909"/>
      <c r="H54" s="906">
        <f t="shared" si="5"/>
        <v>0</v>
      </c>
      <c r="I54" s="523"/>
      <c r="J54" s="523"/>
    </row>
    <row r="55" spans="1:252" s="544" customFormat="1" ht="60">
      <c r="A55" s="510">
        <f t="shared" ref="A55:A60" si="6">A54+1</f>
        <v>4</v>
      </c>
      <c r="B55" s="798" t="s">
        <v>368</v>
      </c>
      <c r="C55" s="802"/>
      <c r="D55" s="802"/>
      <c r="E55" s="746" t="s">
        <v>366</v>
      </c>
      <c r="F55" s="800">
        <v>100</v>
      </c>
      <c r="G55" s="909"/>
      <c r="H55" s="906">
        <f t="shared" si="5"/>
        <v>0</v>
      </c>
      <c r="I55" s="523"/>
      <c r="J55" s="523"/>
    </row>
    <row r="56" spans="1:252" s="544" customFormat="1" ht="36">
      <c r="A56" s="510">
        <f t="shared" si="6"/>
        <v>5</v>
      </c>
      <c r="B56" s="798" t="s">
        <v>369</v>
      </c>
      <c r="C56" s="802"/>
      <c r="D56" s="802"/>
      <c r="E56" s="746" t="s">
        <v>364</v>
      </c>
      <c r="F56" s="800">
        <v>5</v>
      </c>
      <c r="G56" s="909"/>
      <c r="H56" s="906">
        <f t="shared" si="5"/>
        <v>0</v>
      </c>
      <c r="I56" s="523"/>
      <c r="J56" s="523"/>
    </row>
    <row r="57" spans="1:252" s="544" customFormat="1" ht="36">
      <c r="A57" s="510">
        <f t="shared" si="6"/>
        <v>6</v>
      </c>
      <c r="B57" s="798" t="s">
        <v>370</v>
      </c>
      <c r="C57" s="802"/>
      <c r="D57" s="802"/>
      <c r="E57" s="746" t="s">
        <v>0</v>
      </c>
      <c r="F57" s="800">
        <v>26</v>
      </c>
      <c r="G57" s="909"/>
      <c r="H57" s="906">
        <f t="shared" si="5"/>
        <v>0</v>
      </c>
      <c r="I57" s="523"/>
      <c r="J57" s="523"/>
    </row>
    <row r="58" spans="1:252" s="544" customFormat="1" ht="60">
      <c r="A58" s="510">
        <f t="shared" si="6"/>
        <v>7</v>
      </c>
      <c r="B58" s="798" t="s">
        <v>371</v>
      </c>
      <c r="C58" s="802"/>
      <c r="D58" s="802"/>
      <c r="E58" s="803" t="s">
        <v>366</v>
      </c>
      <c r="F58" s="805">
        <v>25</v>
      </c>
      <c r="G58" s="910"/>
      <c r="H58" s="906">
        <f t="shared" si="5"/>
        <v>0</v>
      </c>
      <c r="I58" s="523"/>
      <c r="J58" s="523"/>
    </row>
    <row r="59" spans="1:252" s="544" customFormat="1" ht="60">
      <c r="A59" s="510">
        <f t="shared" si="6"/>
        <v>8</v>
      </c>
      <c r="B59" s="798" t="s">
        <v>372</v>
      </c>
      <c r="C59" s="802"/>
      <c r="D59" s="802"/>
      <c r="E59" s="803" t="s">
        <v>366</v>
      </c>
      <c r="F59" s="805">
        <v>5</v>
      </c>
      <c r="G59" s="910"/>
      <c r="H59" s="906">
        <f t="shared" si="5"/>
        <v>0</v>
      </c>
      <c r="I59" s="523"/>
      <c r="J59" s="523"/>
    </row>
    <row r="60" spans="1:252" s="544" customFormat="1" ht="168">
      <c r="A60" s="510">
        <f t="shared" si="6"/>
        <v>9</v>
      </c>
      <c r="B60" s="798" t="s">
        <v>373</v>
      </c>
      <c r="C60" s="802"/>
      <c r="D60" s="802"/>
      <c r="E60" s="803" t="s">
        <v>364</v>
      </c>
      <c r="F60" s="805">
        <v>1</v>
      </c>
      <c r="G60" s="910"/>
      <c r="H60" s="906">
        <f t="shared" si="5"/>
        <v>0</v>
      </c>
      <c r="I60" s="523"/>
      <c r="J60" s="523"/>
    </row>
    <row r="61" spans="1:252" s="544" customFormat="1" ht="24">
      <c r="A61" s="510">
        <f>A60+1</f>
        <v>10</v>
      </c>
      <c r="B61" s="798" t="s">
        <v>374</v>
      </c>
      <c r="C61" s="802"/>
      <c r="D61" s="802"/>
      <c r="E61" s="746" t="s">
        <v>364</v>
      </c>
      <c r="F61" s="805">
        <v>1</v>
      </c>
      <c r="G61" s="895"/>
      <c r="H61" s="906">
        <f t="shared" si="5"/>
        <v>0</v>
      </c>
      <c r="I61" s="523"/>
      <c r="J61" s="523"/>
    </row>
    <row r="62" spans="1:252" s="544" customFormat="1">
      <c r="A62" s="521"/>
      <c r="B62" s="521"/>
      <c r="C62" s="521"/>
      <c r="D62" s="521"/>
      <c r="E62" s="521"/>
      <c r="F62" s="522" t="s">
        <v>396</v>
      </c>
      <c r="G62" s="1017">
        <f>SUM(H52:H61)</f>
        <v>0</v>
      </c>
      <c r="H62" s="1018"/>
      <c r="I62" s="523"/>
      <c r="J62" s="523"/>
    </row>
    <row r="63" spans="1:252" s="544" customFormat="1">
      <c r="A63" s="524">
        <v>2</v>
      </c>
      <c r="B63" s="505" t="s">
        <v>394</v>
      </c>
      <c r="C63" s="506"/>
      <c r="D63" s="506"/>
      <c r="E63" s="506"/>
      <c r="F63" s="529"/>
      <c r="G63" s="907"/>
      <c r="H63" s="908"/>
      <c r="I63" s="523"/>
      <c r="J63" s="523"/>
    </row>
    <row r="64" spans="1:252" s="544" customFormat="1" ht="13">
      <c r="A64" s="504" t="s">
        <v>397</v>
      </c>
      <c r="B64" s="505" t="s">
        <v>377</v>
      </c>
      <c r="C64" s="506"/>
      <c r="D64" s="506"/>
      <c r="E64" s="506"/>
      <c r="F64" s="529"/>
      <c r="G64" s="907"/>
      <c r="H64" s="908"/>
      <c r="I64" s="523"/>
      <c r="J64" s="523"/>
    </row>
    <row r="65" spans="1:252" s="544" customFormat="1" ht="84">
      <c r="A65" s="510">
        <f>1</f>
        <v>1</v>
      </c>
      <c r="B65" s="810" t="s">
        <v>378</v>
      </c>
      <c r="C65" s="802"/>
      <c r="D65" s="802"/>
      <c r="E65" s="746" t="s">
        <v>364</v>
      </c>
      <c r="F65" s="805">
        <v>1</v>
      </c>
      <c r="G65" s="895"/>
      <c r="H65" s="906">
        <f t="shared" ref="H65:H74" si="7">F65*G65</f>
        <v>0</v>
      </c>
      <c r="I65" s="523"/>
      <c r="J65" s="523"/>
    </row>
    <row r="66" spans="1:252" s="544" customFormat="1" ht="60">
      <c r="A66" s="510">
        <f t="shared" ref="A66:A74" si="8">A65+1</f>
        <v>2</v>
      </c>
      <c r="B66" s="798" t="s">
        <v>379</v>
      </c>
      <c r="C66" s="802"/>
      <c r="D66" s="802"/>
      <c r="E66" s="746" t="s">
        <v>364</v>
      </c>
      <c r="F66" s="800">
        <v>1</v>
      </c>
      <c r="G66" s="895"/>
      <c r="H66" s="906">
        <f t="shared" si="7"/>
        <v>0</v>
      </c>
      <c r="I66" s="523"/>
      <c r="J66" s="523"/>
    </row>
    <row r="67" spans="1:252" s="544" customFormat="1" ht="48">
      <c r="A67" s="510">
        <f t="shared" si="8"/>
        <v>3</v>
      </c>
      <c r="B67" s="798" t="s">
        <v>380</v>
      </c>
      <c r="C67" s="802"/>
      <c r="D67" s="802"/>
      <c r="E67" s="803" t="s">
        <v>364</v>
      </c>
      <c r="F67" s="805">
        <v>1</v>
      </c>
      <c r="G67" s="895"/>
      <c r="H67" s="906">
        <f t="shared" si="7"/>
        <v>0</v>
      </c>
      <c r="I67" s="523"/>
      <c r="J67" s="523"/>
    </row>
    <row r="68" spans="1:252" s="544" customFormat="1" ht="132">
      <c r="A68" s="510">
        <f>A67+1</f>
        <v>4</v>
      </c>
      <c r="B68" s="798" t="s">
        <v>381</v>
      </c>
      <c r="C68" s="802"/>
      <c r="D68" s="802"/>
      <c r="E68" s="746" t="s">
        <v>0</v>
      </c>
      <c r="F68" s="800">
        <v>13</v>
      </c>
      <c r="G68" s="909"/>
      <c r="H68" s="906">
        <f t="shared" si="7"/>
        <v>0</v>
      </c>
      <c r="I68" s="523"/>
      <c r="J68" s="523"/>
    </row>
    <row r="69" spans="1:252" s="544" customFormat="1" ht="132">
      <c r="A69" s="510">
        <f t="shared" si="8"/>
        <v>5</v>
      </c>
      <c r="B69" s="798" t="s">
        <v>382</v>
      </c>
      <c r="C69" s="802"/>
      <c r="D69" s="802"/>
      <c r="E69" s="746" t="s">
        <v>366</v>
      </c>
      <c r="F69" s="803">
        <v>25</v>
      </c>
      <c r="G69" s="895"/>
      <c r="H69" s="906">
        <f t="shared" si="7"/>
        <v>0</v>
      </c>
      <c r="I69" s="523"/>
      <c r="J69" s="523"/>
    </row>
    <row r="70" spans="1:252" s="544" customFormat="1" ht="144">
      <c r="A70" s="510">
        <f t="shared" si="8"/>
        <v>6</v>
      </c>
      <c r="B70" s="798" t="s">
        <v>383</v>
      </c>
      <c r="C70" s="802"/>
      <c r="D70" s="802"/>
      <c r="E70" s="746" t="s">
        <v>366</v>
      </c>
      <c r="F70" s="803">
        <v>5</v>
      </c>
      <c r="G70" s="895"/>
      <c r="H70" s="906">
        <f t="shared" si="7"/>
        <v>0</v>
      </c>
      <c r="I70" s="523"/>
      <c r="J70" s="523"/>
    </row>
    <row r="71" spans="1:252" s="544" customFormat="1" ht="108">
      <c r="A71" s="510">
        <f t="shared" si="8"/>
        <v>7</v>
      </c>
      <c r="B71" s="798" t="s">
        <v>384</v>
      </c>
      <c r="C71" s="802"/>
      <c r="D71" s="802"/>
      <c r="E71" s="746" t="s">
        <v>364</v>
      </c>
      <c r="F71" s="803">
        <v>1</v>
      </c>
      <c r="G71" s="895"/>
      <c r="H71" s="906">
        <f t="shared" si="7"/>
        <v>0</v>
      </c>
      <c r="I71" s="523"/>
      <c r="J71" s="523"/>
    </row>
    <row r="72" spans="1:252" s="544" customFormat="1" ht="36">
      <c r="A72" s="510">
        <f t="shared" si="8"/>
        <v>8</v>
      </c>
      <c r="B72" s="798" t="s">
        <v>385</v>
      </c>
      <c r="C72" s="802"/>
      <c r="D72" s="802"/>
      <c r="E72" s="746" t="s">
        <v>364</v>
      </c>
      <c r="F72" s="803">
        <v>1</v>
      </c>
      <c r="G72" s="895"/>
      <c r="H72" s="906">
        <f t="shared" si="7"/>
        <v>0</v>
      </c>
      <c r="I72" s="523"/>
      <c r="J72" s="523"/>
    </row>
    <row r="73" spans="1:252" s="544" customFormat="1" ht="24">
      <c r="A73" s="510">
        <f t="shared" si="8"/>
        <v>9</v>
      </c>
      <c r="B73" s="798" t="s">
        <v>386</v>
      </c>
      <c r="C73" s="802"/>
      <c r="D73" s="802"/>
      <c r="E73" s="746" t="s">
        <v>0</v>
      </c>
      <c r="F73" s="805">
        <v>13</v>
      </c>
      <c r="G73" s="895"/>
      <c r="H73" s="906">
        <f t="shared" si="7"/>
        <v>0</v>
      </c>
      <c r="I73" s="523"/>
      <c r="J73" s="523"/>
    </row>
    <row r="74" spans="1:252" s="544" customFormat="1" ht="36">
      <c r="A74" s="510">
        <f t="shared" si="8"/>
        <v>10</v>
      </c>
      <c r="B74" s="798" t="s">
        <v>387</v>
      </c>
      <c r="C74" s="802"/>
      <c r="D74" s="802"/>
      <c r="E74" s="746" t="s">
        <v>388</v>
      </c>
      <c r="F74" s="803">
        <v>2</v>
      </c>
      <c r="G74" s="895"/>
      <c r="H74" s="906">
        <f t="shared" si="7"/>
        <v>0</v>
      </c>
      <c r="I74" s="523"/>
      <c r="J74" s="523"/>
    </row>
    <row r="75" spans="1:252" s="544" customFormat="1" ht="13" thickBot="1">
      <c r="A75" s="521"/>
      <c r="B75" s="521"/>
      <c r="C75" s="521"/>
      <c r="D75" s="521"/>
      <c r="E75" s="521"/>
      <c r="F75" s="522" t="s">
        <v>398</v>
      </c>
      <c r="G75" s="1017">
        <f>SUM(H65:H74)</f>
        <v>0</v>
      </c>
      <c r="H75" s="1018"/>
      <c r="I75" s="523"/>
      <c r="J75" s="523"/>
    </row>
    <row r="76" spans="1:252" s="544" customFormat="1" ht="13" thickBot="1">
      <c r="A76" s="538"/>
      <c r="B76" s="1019" t="s">
        <v>399</v>
      </c>
      <c r="C76" s="1020"/>
      <c r="D76" s="1020"/>
      <c r="E76" s="1020"/>
      <c r="F76" s="1021"/>
      <c r="G76" s="1022">
        <f>SUM(G49,G62,G75)</f>
        <v>0</v>
      </c>
      <c r="H76" s="10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c r="BF76" s="523"/>
      <c r="BG76" s="523"/>
      <c r="BH76" s="523"/>
      <c r="BI76" s="523"/>
      <c r="BJ76" s="523"/>
      <c r="BK76" s="523"/>
      <c r="BL76" s="523"/>
      <c r="BM76" s="523"/>
      <c r="BN76" s="523"/>
      <c r="BO76" s="523"/>
      <c r="BP76" s="523"/>
      <c r="BQ76" s="523"/>
      <c r="BR76" s="523"/>
      <c r="BS76" s="523"/>
      <c r="BT76" s="523"/>
      <c r="BU76" s="523"/>
      <c r="BV76" s="523"/>
      <c r="BW76" s="523"/>
      <c r="BX76" s="523"/>
      <c r="BY76" s="523"/>
      <c r="BZ76" s="523"/>
      <c r="CA76" s="523"/>
      <c r="CB76" s="523"/>
      <c r="CC76" s="523"/>
      <c r="CD76" s="523"/>
      <c r="CE76" s="523"/>
      <c r="CF76" s="523"/>
      <c r="CG76" s="523"/>
      <c r="CH76" s="523"/>
      <c r="CI76" s="523"/>
      <c r="CJ76" s="523"/>
      <c r="CK76" s="523"/>
      <c r="CL76" s="523"/>
      <c r="CM76" s="523"/>
      <c r="CN76" s="523"/>
      <c r="CO76" s="523"/>
      <c r="CP76" s="523"/>
      <c r="CQ76" s="523"/>
      <c r="CR76" s="523"/>
      <c r="CS76" s="523"/>
      <c r="CT76" s="523"/>
      <c r="CU76" s="523"/>
      <c r="CV76" s="523"/>
      <c r="CW76" s="523"/>
      <c r="CX76" s="523"/>
      <c r="CY76" s="523"/>
      <c r="CZ76" s="523"/>
      <c r="DA76" s="523"/>
      <c r="DB76" s="523"/>
      <c r="DC76" s="523"/>
      <c r="DD76" s="523"/>
      <c r="DE76" s="523"/>
      <c r="DF76" s="523"/>
      <c r="DG76" s="523"/>
      <c r="DH76" s="523"/>
      <c r="DI76" s="523"/>
      <c r="DJ76" s="523"/>
      <c r="DK76" s="523"/>
      <c r="DL76" s="523"/>
      <c r="DM76" s="523"/>
      <c r="DN76" s="523"/>
      <c r="DO76" s="523"/>
      <c r="DP76" s="523"/>
      <c r="DQ76" s="523"/>
      <c r="DR76" s="523"/>
      <c r="DS76" s="523"/>
      <c r="DT76" s="523"/>
      <c r="DU76" s="523"/>
      <c r="DV76" s="523"/>
      <c r="DW76" s="523"/>
      <c r="DX76" s="523"/>
      <c r="DY76" s="523"/>
      <c r="DZ76" s="523"/>
      <c r="EA76" s="523"/>
      <c r="EB76" s="523"/>
      <c r="EC76" s="523"/>
      <c r="ED76" s="523"/>
      <c r="EE76" s="523"/>
      <c r="EF76" s="523"/>
      <c r="EG76" s="523"/>
      <c r="EH76" s="523"/>
      <c r="EI76" s="523"/>
      <c r="EJ76" s="523"/>
      <c r="EK76" s="523"/>
      <c r="EL76" s="523"/>
      <c r="EM76" s="523"/>
      <c r="EN76" s="523"/>
      <c r="EO76" s="523"/>
      <c r="EP76" s="523"/>
      <c r="EQ76" s="523"/>
      <c r="ER76" s="523"/>
      <c r="ES76" s="523"/>
      <c r="ET76" s="523"/>
      <c r="EU76" s="523"/>
      <c r="EV76" s="523"/>
      <c r="EW76" s="523"/>
      <c r="EX76" s="523"/>
      <c r="EY76" s="523"/>
      <c r="EZ76" s="523"/>
      <c r="FA76" s="523"/>
      <c r="FB76" s="523"/>
      <c r="FC76" s="523"/>
      <c r="FD76" s="523"/>
      <c r="FE76" s="523"/>
      <c r="FF76" s="523"/>
      <c r="FG76" s="523"/>
      <c r="FH76" s="523"/>
      <c r="FI76" s="523"/>
      <c r="FJ76" s="523"/>
      <c r="FK76" s="523"/>
      <c r="FL76" s="523"/>
      <c r="FM76" s="523"/>
      <c r="FN76" s="523"/>
      <c r="FO76" s="523"/>
      <c r="FP76" s="523"/>
      <c r="FQ76" s="523"/>
      <c r="FR76" s="523"/>
      <c r="FS76" s="523"/>
      <c r="FT76" s="523"/>
      <c r="FU76" s="523"/>
      <c r="FV76" s="523"/>
      <c r="FW76" s="523"/>
      <c r="FX76" s="523"/>
      <c r="FY76" s="523"/>
      <c r="FZ76" s="523"/>
      <c r="GA76" s="523"/>
      <c r="GB76" s="523"/>
      <c r="GC76" s="523"/>
      <c r="GD76" s="523"/>
      <c r="GE76" s="523"/>
      <c r="GF76" s="523"/>
      <c r="GG76" s="523"/>
      <c r="GH76" s="523"/>
      <c r="GI76" s="523"/>
      <c r="GJ76" s="523"/>
      <c r="GK76" s="523"/>
      <c r="GL76" s="523"/>
      <c r="GM76" s="523"/>
      <c r="GN76" s="523"/>
      <c r="GO76" s="523"/>
      <c r="GP76" s="523"/>
      <c r="GQ76" s="523"/>
      <c r="GR76" s="523"/>
      <c r="GS76" s="523"/>
      <c r="GT76" s="523"/>
      <c r="GU76" s="523"/>
      <c r="GV76" s="523"/>
      <c r="GW76" s="523"/>
      <c r="GX76" s="523"/>
      <c r="GY76" s="523"/>
      <c r="GZ76" s="523"/>
      <c r="HA76" s="523"/>
      <c r="HB76" s="523"/>
      <c r="HC76" s="523"/>
      <c r="HD76" s="523"/>
      <c r="HE76" s="523"/>
      <c r="HF76" s="523"/>
      <c r="HG76" s="523"/>
      <c r="HH76" s="523"/>
      <c r="HI76" s="523"/>
      <c r="HJ76" s="523"/>
      <c r="HK76" s="523"/>
      <c r="HL76" s="523"/>
      <c r="HM76" s="523"/>
      <c r="HN76" s="523"/>
      <c r="HO76" s="523"/>
      <c r="HP76" s="523"/>
      <c r="HQ76" s="523"/>
      <c r="HR76" s="523"/>
      <c r="HS76" s="523"/>
      <c r="HT76" s="523"/>
      <c r="HU76" s="523"/>
      <c r="HV76" s="523"/>
      <c r="HW76" s="523"/>
      <c r="HX76" s="523"/>
      <c r="HY76" s="523"/>
      <c r="HZ76" s="523"/>
      <c r="IA76" s="523"/>
      <c r="IB76" s="523"/>
      <c r="IC76" s="523"/>
      <c r="ID76" s="523"/>
      <c r="IE76" s="523"/>
      <c r="IF76" s="523"/>
      <c r="IG76" s="523"/>
      <c r="IH76" s="523"/>
      <c r="II76" s="523"/>
      <c r="IJ76" s="523"/>
      <c r="IK76" s="523"/>
      <c r="IL76" s="523"/>
      <c r="IM76" s="523"/>
      <c r="IN76" s="523"/>
      <c r="IO76" s="523"/>
      <c r="IP76" s="523"/>
      <c r="IQ76" s="523"/>
      <c r="IR76" s="523"/>
    </row>
    <row r="77" spans="1:252">
      <c r="G77" s="911"/>
      <c r="H77" s="911"/>
    </row>
    <row r="78" spans="1:252">
      <c r="G78" s="911"/>
      <c r="H78" s="911"/>
    </row>
    <row r="79" spans="1:252" ht="26">
      <c r="A79" s="497">
        <v>3</v>
      </c>
      <c r="B79" s="498" t="s">
        <v>400</v>
      </c>
      <c r="C79" s="499"/>
      <c r="D79" s="499"/>
      <c r="E79" s="499"/>
      <c r="F79" s="500"/>
      <c r="G79" s="912"/>
      <c r="H79" s="913"/>
    </row>
    <row r="80" spans="1:252" ht="13">
      <c r="A80" s="504" t="s">
        <v>401</v>
      </c>
      <c r="B80" s="505" t="s">
        <v>351</v>
      </c>
      <c r="C80" s="506"/>
      <c r="D80" s="506"/>
      <c r="E80" s="506"/>
      <c r="F80" s="507"/>
      <c r="G80" s="907"/>
      <c r="H80" s="908"/>
    </row>
    <row r="81" spans="1:8" ht="284">
      <c r="A81" s="510">
        <f>1</f>
        <v>1</v>
      </c>
      <c r="B81" s="798" t="s">
        <v>354</v>
      </c>
      <c r="C81" s="746" t="s">
        <v>353</v>
      </c>
      <c r="D81" s="746" t="s">
        <v>353</v>
      </c>
      <c r="E81" s="754" t="s">
        <v>0</v>
      </c>
      <c r="F81" s="755">
        <v>1</v>
      </c>
      <c r="G81" s="895"/>
      <c r="H81" s="906">
        <f>F81*G81</f>
        <v>0</v>
      </c>
    </row>
    <row r="82" spans="1:8" ht="36">
      <c r="A82" s="510">
        <f>A81+1</f>
        <v>2</v>
      </c>
      <c r="B82" s="798" t="s">
        <v>355</v>
      </c>
      <c r="C82" s="799" t="s">
        <v>353</v>
      </c>
      <c r="D82" s="799" t="s">
        <v>353</v>
      </c>
      <c r="E82" s="754" t="s">
        <v>0</v>
      </c>
      <c r="F82" s="755">
        <v>1</v>
      </c>
      <c r="G82" s="895"/>
      <c r="H82" s="906">
        <f>F82*G82</f>
        <v>0</v>
      </c>
    </row>
    <row r="83" spans="1:8" ht="36">
      <c r="A83" s="510">
        <f>A82+1</f>
        <v>3</v>
      </c>
      <c r="B83" s="798" t="s">
        <v>356</v>
      </c>
      <c r="C83" s="799" t="s">
        <v>353</v>
      </c>
      <c r="D83" s="799" t="s">
        <v>353</v>
      </c>
      <c r="E83" s="754" t="s">
        <v>0</v>
      </c>
      <c r="F83" s="755">
        <v>1</v>
      </c>
      <c r="G83" s="895"/>
      <c r="H83" s="906">
        <f>F83*G83</f>
        <v>0</v>
      </c>
    </row>
    <row r="84" spans="1:8" ht="132">
      <c r="A84" s="510">
        <f>A83+1</f>
        <v>4</v>
      </c>
      <c r="B84" s="798" t="s">
        <v>357</v>
      </c>
      <c r="C84" s="746"/>
      <c r="D84" s="746" t="s">
        <v>353</v>
      </c>
      <c r="E84" s="746" t="s">
        <v>0</v>
      </c>
      <c r="F84" s="800">
        <v>2</v>
      </c>
      <c r="G84" s="895"/>
      <c r="H84" s="906">
        <f>F84*G84</f>
        <v>0</v>
      </c>
    </row>
    <row r="85" spans="1:8" ht="204">
      <c r="A85" s="510">
        <f>A84+1</f>
        <v>5</v>
      </c>
      <c r="B85" s="801" t="s">
        <v>358</v>
      </c>
      <c r="C85" s="802"/>
      <c r="D85" s="802"/>
      <c r="E85" s="754" t="s">
        <v>0</v>
      </c>
      <c r="F85" s="755">
        <v>1</v>
      </c>
      <c r="G85" s="895"/>
      <c r="H85" s="906">
        <f>F85*G85</f>
        <v>0</v>
      </c>
    </row>
    <row r="86" spans="1:8">
      <c r="A86" s="521"/>
      <c r="B86" s="521"/>
      <c r="C86" s="521"/>
      <c r="D86" s="521"/>
      <c r="E86" s="521"/>
      <c r="F86" s="522" t="s">
        <v>402</v>
      </c>
      <c r="G86" s="1017">
        <f>SUM(H81:H85)</f>
        <v>0</v>
      </c>
      <c r="H86" s="1018"/>
    </row>
    <row r="87" spans="1:8">
      <c r="A87" s="524">
        <v>3</v>
      </c>
      <c r="B87" s="505" t="s">
        <v>403</v>
      </c>
      <c r="C87" s="506"/>
      <c r="D87" s="506"/>
      <c r="E87" s="506"/>
      <c r="F87" s="507"/>
      <c r="G87" s="907"/>
      <c r="H87" s="908"/>
    </row>
    <row r="88" spans="1:8" ht="13">
      <c r="A88" s="504" t="s">
        <v>404</v>
      </c>
      <c r="B88" s="505" t="s">
        <v>362</v>
      </c>
      <c r="C88" s="506"/>
      <c r="D88" s="506"/>
      <c r="E88" s="506"/>
      <c r="F88" s="507"/>
      <c r="G88" s="907"/>
      <c r="H88" s="908"/>
    </row>
    <row r="89" spans="1:8" ht="48">
      <c r="A89" s="510">
        <v>1</v>
      </c>
      <c r="B89" s="798" t="s">
        <v>363</v>
      </c>
      <c r="C89" s="802"/>
      <c r="D89" s="802"/>
      <c r="E89" s="746" t="s">
        <v>364</v>
      </c>
      <c r="F89" s="800">
        <v>1</v>
      </c>
      <c r="G89" s="895"/>
      <c r="H89" s="906">
        <f t="shared" ref="H89:H98" si="9">F89*G89</f>
        <v>0</v>
      </c>
    </row>
    <row r="90" spans="1:8" ht="76">
      <c r="A90" s="510">
        <f>A89+1</f>
        <v>2</v>
      </c>
      <c r="B90" s="798" t="s">
        <v>365</v>
      </c>
      <c r="C90" s="802"/>
      <c r="D90" s="802"/>
      <c r="E90" s="803" t="s">
        <v>366</v>
      </c>
      <c r="F90" s="800">
        <v>30</v>
      </c>
      <c r="G90" s="895"/>
      <c r="H90" s="906">
        <f t="shared" si="9"/>
        <v>0</v>
      </c>
    </row>
    <row r="91" spans="1:8" ht="48">
      <c r="A91" s="510">
        <f>A90+1</f>
        <v>3</v>
      </c>
      <c r="B91" s="798" t="s">
        <v>367</v>
      </c>
      <c r="C91" s="802"/>
      <c r="D91" s="802"/>
      <c r="E91" s="746" t="s">
        <v>366</v>
      </c>
      <c r="F91" s="800">
        <v>50</v>
      </c>
      <c r="G91" s="909"/>
      <c r="H91" s="906">
        <f t="shared" si="9"/>
        <v>0</v>
      </c>
    </row>
    <row r="92" spans="1:8" ht="60">
      <c r="A92" s="510">
        <f t="shared" ref="A92:A97" si="10">A91+1</f>
        <v>4</v>
      </c>
      <c r="B92" s="798" t="s">
        <v>368</v>
      </c>
      <c r="C92" s="802"/>
      <c r="D92" s="802"/>
      <c r="E92" s="746" t="s">
        <v>366</v>
      </c>
      <c r="F92" s="800">
        <v>100</v>
      </c>
      <c r="G92" s="909"/>
      <c r="H92" s="906">
        <f t="shared" si="9"/>
        <v>0</v>
      </c>
    </row>
    <row r="93" spans="1:8" ht="36">
      <c r="A93" s="510">
        <f t="shared" si="10"/>
        <v>5</v>
      </c>
      <c r="B93" s="798" t="s">
        <v>369</v>
      </c>
      <c r="C93" s="802"/>
      <c r="D93" s="802"/>
      <c r="E93" s="746" t="s">
        <v>364</v>
      </c>
      <c r="F93" s="800">
        <v>5</v>
      </c>
      <c r="G93" s="909"/>
      <c r="H93" s="906">
        <f t="shared" si="9"/>
        <v>0</v>
      </c>
    </row>
    <row r="94" spans="1:8" ht="36">
      <c r="A94" s="510">
        <f t="shared" si="10"/>
        <v>6</v>
      </c>
      <c r="B94" s="798" t="s">
        <v>370</v>
      </c>
      <c r="C94" s="802"/>
      <c r="D94" s="802"/>
      <c r="E94" s="746" t="s">
        <v>0</v>
      </c>
      <c r="F94" s="800">
        <v>26</v>
      </c>
      <c r="G94" s="909"/>
      <c r="H94" s="906">
        <f t="shared" si="9"/>
        <v>0</v>
      </c>
    </row>
    <row r="95" spans="1:8" ht="60">
      <c r="A95" s="510">
        <f t="shared" si="10"/>
        <v>7</v>
      </c>
      <c r="B95" s="798" t="s">
        <v>371</v>
      </c>
      <c r="C95" s="802"/>
      <c r="D95" s="802"/>
      <c r="E95" s="803" t="s">
        <v>366</v>
      </c>
      <c r="F95" s="805">
        <v>25</v>
      </c>
      <c r="G95" s="910"/>
      <c r="H95" s="906">
        <f t="shared" si="9"/>
        <v>0</v>
      </c>
    </row>
    <row r="96" spans="1:8" ht="60">
      <c r="A96" s="510">
        <f t="shared" si="10"/>
        <v>8</v>
      </c>
      <c r="B96" s="798" t="s">
        <v>372</v>
      </c>
      <c r="C96" s="802"/>
      <c r="D96" s="802"/>
      <c r="E96" s="803" t="s">
        <v>366</v>
      </c>
      <c r="F96" s="805">
        <v>5</v>
      </c>
      <c r="G96" s="910"/>
      <c r="H96" s="906">
        <f t="shared" si="9"/>
        <v>0</v>
      </c>
    </row>
    <row r="97" spans="1:8" ht="168">
      <c r="A97" s="510">
        <f t="shared" si="10"/>
        <v>9</v>
      </c>
      <c r="B97" s="798" t="s">
        <v>373</v>
      </c>
      <c r="C97" s="802"/>
      <c r="D97" s="802"/>
      <c r="E97" s="803" t="s">
        <v>364</v>
      </c>
      <c r="F97" s="805">
        <v>1</v>
      </c>
      <c r="G97" s="910"/>
      <c r="H97" s="906">
        <f t="shared" si="9"/>
        <v>0</v>
      </c>
    </row>
    <row r="98" spans="1:8" ht="24">
      <c r="A98" s="510">
        <f>A97+1</f>
        <v>10</v>
      </c>
      <c r="B98" s="798" t="s">
        <v>374</v>
      </c>
      <c r="C98" s="802"/>
      <c r="D98" s="802"/>
      <c r="E98" s="746" t="s">
        <v>364</v>
      </c>
      <c r="F98" s="805">
        <v>1</v>
      </c>
      <c r="G98" s="895"/>
      <c r="H98" s="906">
        <f t="shared" si="9"/>
        <v>0</v>
      </c>
    </row>
    <row r="99" spans="1:8">
      <c r="A99" s="521"/>
      <c r="B99" s="521"/>
      <c r="C99" s="521"/>
      <c r="D99" s="521"/>
      <c r="E99" s="521"/>
      <c r="F99" s="522" t="s">
        <v>405</v>
      </c>
      <c r="G99" s="1017">
        <f>SUM(H89:H98)</f>
        <v>0</v>
      </c>
      <c r="H99" s="1018"/>
    </row>
    <row r="100" spans="1:8">
      <c r="A100" s="524">
        <v>3</v>
      </c>
      <c r="B100" s="505" t="s">
        <v>403</v>
      </c>
      <c r="C100" s="506"/>
      <c r="D100" s="506"/>
      <c r="E100" s="506"/>
      <c r="F100" s="529"/>
      <c r="G100" s="907"/>
      <c r="H100" s="908"/>
    </row>
    <row r="101" spans="1:8" ht="13">
      <c r="A101" s="504" t="s">
        <v>406</v>
      </c>
      <c r="B101" s="505" t="s">
        <v>377</v>
      </c>
      <c r="C101" s="506"/>
      <c r="D101" s="506"/>
      <c r="E101" s="506"/>
      <c r="F101" s="529"/>
      <c r="G101" s="907"/>
      <c r="H101" s="908"/>
    </row>
    <row r="102" spans="1:8" ht="84">
      <c r="A102" s="510">
        <f>1</f>
        <v>1</v>
      </c>
      <c r="B102" s="810" t="s">
        <v>378</v>
      </c>
      <c r="C102" s="802"/>
      <c r="D102" s="802"/>
      <c r="E102" s="746" t="s">
        <v>364</v>
      </c>
      <c r="F102" s="805">
        <v>1</v>
      </c>
      <c r="G102" s="895"/>
      <c r="H102" s="906">
        <f t="shared" ref="H102:H111" si="11">F102*G102</f>
        <v>0</v>
      </c>
    </row>
    <row r="103" spans="1:8" ht="60">
      <c r="A103" s="510">
        <f t="shared" ref="A103:A111" si="12">A102+1</f>
        <v>2</v>
      </c>
      <c r="B103" s="798" t="s">
        <v>379</v>
      </c>
      <c r="C103" s="802"/>
      <c r="D103" s="802"/>
      <c r="E103" s="746" t="s">
        <v>364</v>
      </c>
      <c r="F103" s="800">
        <v>1</v>
      </c>
      <c r="G103" s="895"/>
      <c r="H103" s="906">
        <f t="shared" si="11"/>
        <v>0</v>
      </c>
    </row>
    <row r="104" spans="1:8" ht="48">
      <c r="A104" s="510">
        <f t="shared" si="12"/>
        <v>3</v>
      </c>
      <c r="B104" s="798" t="s">
        <v>380</v>
      </c>
      <c r="C104" s="802"/>
      <c r="D104" s="802"/>
      <c r="E104" s="803" t="s">
        <v>364</v>
      </c>
      <c r="F104" s="805">
        <v>1</v>
      </c>
      <c r="G104" s="895"/>
      <c r="H104" s="906">
        <f t="shared" si="11"/>
        <v>0</v>
      </c>
    </row>
    <row r="105" spans="1:8" ht="132">
      <c r="A105" s="510">
        <f>A104+1</f>
        <v>4</v>
      </c>
      <c r="B105" s="798" t="s">
        <v>381</v>
      </c>
      <c r="C105" s="802"/>
      <c r="D105" s="802"/>
      <c r="E105" s="746" t="s">
        <v>0</v>
      </c>
      <c r="F105" s="800">
        <v>13</v>
      </c>
      <c r="G105" s="909"/>
      <c r="H105" s="906">
        <f t="shared" si="11"/>
        <v>0</v>
      </c>
    </row>
    <row r="106" spans="1:8" ht="132">
      <c r="A106" s="510">
        <f t="shared" si="12"/>
        <v>5</v>
      </c>
      <c r="B106" s="798" t="s">
        <v>382</v>
      </c>
      <c r="C106" s="802"/>
      <c r="D106" s="802"/>
      <c r="E106" s="746" t="s">
        <v>366</v>
      </c>
      <c r="F106" s="803">
        <v>25</v>
      </c>
      <c r="G106" s="895"/>
      <c r="H106" s="906">
        <f t="shared" si="11"/>
        <v>0</v>
      </c>
    </row>
    <row r="107" spans="1:8" ht="144">
      <c r="A107" s="510">
        <f t="shared" si="12"/>
        <v>6</v>
      </c>
      <c r="B107" s="798" t="s">
        <v>383</v>
      </c>
      <c r="C107" s="802"/>
      <c r="D107" s="802"/>
      <c r="E107" s="746" t="s">
        <v>366</v>
      </c>
      <c r="F107" s="803">
        <v>5</v>
      </c>
      <c r="G107" s="895"/>
      <c r="H107" s="906">
        <f t="shared" si="11"/>
        <v>0</v>
      </c>
    </row>
    <row r="108" spans="1:8" ht="108">
      <c r="A108" s="510">
        <f t="shared" si="12"/>
        <v>7</v>
      </c>
      <c r="B108" s="798" t="s">
        <v>384</v>
      </c>
      <c r="C108" s="802"/>
      <c r="D108" s="802"/>
      <c r="E108" s="746" t="s">
        <v>364</v>
      </c>
      <c r="F108" s="803">
        <v>1</v>
      </c>
      <c r="G108" s="895"/>
      <c r="H108" s="906">
        <f t="shared" si="11"/>
        <v>0</v>
      </c>
    </row>
    <row r="109" spans="1:8" ht="36">
      <c r="A109" s="510">
        <f t="shared" si="12"/>
        <v>8</v>
      </c>
      <c r="B109" s="798" t="s">
        <v>385</v>
      </c>
      <c r="C109" s="802"/>
      <c r="D109" s="802"/>
      <c r="E109" s="746" t="s">
        <v>364</v>
      </c>
      <c r="F109" s="803">
        <v>1</v>
      </c>
      <c r="G109" s="895"/>
      <c r="H109" s="906">
        <f t="shared" si="11"/>
        <v>0</v>
      </c>
    </row>
    <row r="110" spans="1:8" ht="24">
      <c r="A110" s="510">
        <f t="shared" si="12"/>
        <v>9</v>
      </c>
      <c r="B110" s="798" t="s">
        <v>386</v>
      </c>
      <c r="C110" s="802"/>
      <c r="D110" s="802"/>
      <c r="E110" s="746" t="s">
        <v>0</v>
      </c>
      <c r="F110" s="805">
        <v>13</v>
      </c>
      <c r="G110" s="895"/>
      <c r="H110" s="906">
        <f t="shared" si="11"/>
        <v>0</v>
      </c>
    </row>
    <row r="111" spans="1:8" ht="36">
      <c r="A111" s="510">
        <f t="shared" si="12"/>
        <v>10</v>
      </c>
      <c r="B111" s="798" t="s">
        <v>387</v>
      </c>
      <c r="C111" s="802"/>
      <c r="D111" s="802"/>
      <c r="E111" s="746" t="s">
        <v>388</v>
      </c>
      <c r="F111" s="803">
        <v>2</v>
      </c>
      <c r="G111" s="895"/>
      <c r="H111" s="906">
        <f t="shared" si="11"/>
        <v>0</v>
      </c>
    </row>
    <row r="112" spans="1:8" ht="13" thickBot="1">
      <c r="A112" s="521"/>
      <c r="B112" s="521"/>
      <c r="C112" s="521"/>
      <c r="D112" s="521"/>
      <c r="E112" s="521"/>
      <c r="F112" s="522" t="s">
        <v>407</v>
      </c>
      <c r="G112" s="1017">
        <f>SUM(H102:H111)</f>
        <v>0</v>
      </c>
      <c r="H112" s="1018"/>
    </row>
    <row r="113" spans="1:8" ht="13" thickBot="1">
      <c r="A113" s="538"/>
      <c r="B113" s="1019" t="s">
        <v>408</v>
      </c>
      <c r="C113" s="1020"/>
      <c r="D113" s="1020"/>
      <c r="E113" s="1020"/>
      <c r="F113" s="1021"/>
      <c r="G113" s="1022">
        <f>SUM(G86,G99,G112)</f>
        <v>0</v>
      </c>
      <c r="H113" s="1023"/>
    </row>
    <row r="114" spans="1:8">
      <c r="G114" s="911"/>
      <c r="H114" s="911"/>
    </row>
    <row r="115" spans="1:8">
      <c r="G115" s="911"/>
      <c r="H115" s="911"/>
    </row>
    <row r="116" spans="1:8" ht="26">
      <c r="A116" s="497">
        <v>4</v>
      </c>
      <c r="B116" s="498" t="s">
        <v>409</v>
      </c>
      <c r="C116" s="499"/>
      <c r="D116" s="499"/>
      <c r="E116" s="499"/>
      <c r="F116" s="500"/>
      <c r="G116" s="912"/>
      <c r="H116" s="913"/>
    </row>
    <row r="117" spans="1:8" ht="13">
      <c r="A117" s="504" t="s">
        <v>410</v>
      </c>
      <c r="B117" s="505" t="s">
        <v>351</v>
      </c>
      <c r="C117" s="506"/>
      <c r="D117" s="506"/>
      <c r="E117" s="506"/>
      <c r="F117" s="507"/>
      <c r="G117" s="907"/>
      <c r="H117" s="908"/>
    </row>
    <row r="118" spans="1:8" ht="284">
      <c r="A118" s="510">
        <f>1</f>
        <v>1</v>
      </c>
      <c r="B118" s="798" t="s">
        <v>352</v>
      </c>
      <c r="C118" s="746" t="s">
        <v>353</v>
      </c>
      <c r="D118" s="746" t="s">
        <v>353</v>
      </c>
      <c r="E118" s="754" t="s">
        <v>0</v>
      </c>
      <c r="F118" s="755">
        <v>1</v>
      </c>
      <c r="G118" s="895"/>
      <c r="H118" s="906">
        <f t="shared" ref="H118:H123" si="13">F118*G118</f>
        <v>0</v>
      </c>
    </row>
    <row r="119" spans="1:8" ht="273">
      <c r="A119" s="510">
        <f>A118+1</f>
        <v>2</v>
      </c>
      <c r="B119" s="798" t="s">
        <v>411</v>
      </c>
      <c r="C119" s="746" t="s">
        <v>353</v>
      </c>
      <c r="D119" s="746" t="s">
        <v>353</v>
      </c>
      <c r="E119" s="754" t="s">
        <v>0</v>
      </c>
      <c r="F119" s="755">
        <v>1</v>
      </c>
      <c r="G119" s="895"/>
      <c r="H119" s="906">
        <f t="shared" si="13"/>
        <v>0</v>
      </c>
    </row>
    <row r="120" spans="1:8" ht="36">
      <c r="A120" s="510">
        <f>A119+1</f>
        <v>3</v>
      </c>
      <c r="B120" s="798" t="s">
        <v>355</v>
      </c>
      <c r="C120" s="799" t="s">
        <v>353</v>
      </c>
      <c r="D120" s="799" t="s">
        <v>353</v>
      </c>
      <c r="E120" s="754" t="s">
        <v>0</v>
      </c>
      <c r="F120" s="755">
        <v>1</v>
      </c>
      <c r="G120" s="895"/>
      <c r="H120" s="906">
        <f t="shared" si="13"/>
        <v>0</v>
      </c>
    </row>
    <row r="121" spans="1:8" ht="36">
      <c r="A121" s="510">
        <f>A120+1</f>
        <v>4</v>
      </c>
      <c r="B121" s="798" t="s">
        <v>356</v>
      </c>
      <c r="C121" s="799" t="s">
        <v>353</v>
      </c>
      <c r="D121" s="799" t="s">
        <v>353</v>
      </c>
      <c r="E121" s="754" t="s">
        <v>0</v>
      </c>
      <c r="F121" s="755">
        <v>1</v>
      </c>
      <c r="G121" s="895"/>
      <c r="H121" s="906">
        <f t="shared" si="13"/>
        <v>0</v>
      </c>
    </row>
    <row r="122" spans="1:8" ht="132">
      <c r="A122" s="510">
        <f>A121+1</f>
        <v>5</v>
      </c>
      <c r="B122" s="798" t="s">
        <v>357</v>
      </c>
      <c r="C122" s="746"/>
      <c r="D122" s="746" t="s">
        <v>353</v>
      </c>
      <c r="E122" s="746" t="s">
        <v>0</v>
      </c>
      <c r="F122" s="800">
        <v>2</v>
      </c>
      <c r="G122" s="895"/>
      <c r="H122" s="906">
        <f t="shared" si="13"/>
        <v>0</v>
      </c>
    </row>
    <row r="123" spans="1:8" ht="204">
      <c r="A123" s="510">
        <f>A122+1</f>
        <v>6</v>
      </c>
      <c r="B123" s="801" t="s">
        <v>358</v>
      </c>
      <c r="C123" s="802"/>
      <c r="D123" s="802"/>
      <c r="E123" s="754" t="s">
        <v>0</v>
      </c>
      <c r="F123" s="755">
        <v>1</v>
      </c>
      <c r="G123" s="895"/>
      <c r="H123" s="906">
        <f t="shared" si="13"/>
        <v>0</v>
      </c>
    </row>
    <row r="124" spans="1:8">
      <c r="A124" s="521"/>
      <c r="B124" s="521"/>
      <c r="C124" s="521"/>
      <c r="D124" s="521"/>
      <c r="E124" s="521"/>
      <c r="F124" s="522" t="s">
        <v>412</v>
      </c>
      <c r="G124" s="1017">
        <f>SUM(H118:H123)</f>
        <v>0</v>
      </c>
      <c r="H124" s="1018"/>
    </row>
    <row r="125" spans="1:8">
      <c r="A125" s="524">
        <v>4</v>
      </c>
      <c r="B125" s="505" t="s">
        <v>413</v>
      </c>
      <c r="C125" s="506"/>
      <c r="D125" s="506"/>
      <c r="E125" s="506"/>
      <c r="F125" s="507"/>
      <c r="G125" s="907"/>
      <c r="H125" s="908"/>
    </row>
    <row r="126" spans="1:8" ht="13">
      <c r="A126" s="504" t="s">
        <v>414</v>
      </c>
      <c r="B126" s="505" t="s">
        <v>362</v>
      </c>
      <c r="C126" s="506"/>
      <c r="D126" s="506"/>
      <c r="E126" s="506"/>
      <c r="F126" s="507"/>
      <c r="G126" s="907"/>
      <c r="H126" s="908"/>
    </row>
    <row r="127" spans="1:8" ht="48">
      <c r="A127" s="510">
        <v>1</v>
      </c>
      <c r="B127" s="798" t="s">
        <v>363</v>
      </c>
      <c r="C127" s="802"/>
      <c r="D127" s="802"/>
      <c r="E127" s="746" t="s">
        <v>364</v>
      </c>
      <c r="F127" s="800">
        <v>1</v>
      </c>
      <c r="G127" s="895"/>
      <c r="H127" s="906">
        <f t="shared" ref="H127:H136" si="14">F127*G127</f>
        <v>0</v>
      </c>
    </row>
    <row r="128" spans="1:8" ht="76">
      <c r="A128" s="510">
        <f>A127+1</f>
        <v>2</v>
      </c>
      <c r="B128" s="798" t="s">
        <v>365</v>
      </c>
      <c r="C128" s="802"/>
      <c r="D128" s="802"/>
      <c r="E128" s="803" t="s">
        <v>366</v>
      </c>
      <c r="F128" s="800">
        <v>30</v>
      </c>
      <c r="G128" s="895"/>
      <c r="H128" s="906">
        <f t="shared" si="14"/>
        <v>0</v>
      </c>
    </row>
    <row r="129" spans="1:8" ht="48">
      <c r="A129" s="510">
        <f>A128+1</f>
        <v>3</v>
      </c>
      <c r="B129" s="798" t="s">
        <v>367</v>
      </c>
      <c r="C129" s="802"/>
      <c r="D129" s="802"/>
      <c r="E129" s="746" t="s">
        <v>366</v>
      </c>
      <c r="F129" s="800">
        <v>50</v>
      </c>
      <c r="G129" s="909"/>
      <c r="H129" s="906">
        <f t="shared" si="14"/>
        <v>0</v>
      </c>
    </row>
    <row r="130" spans="1:8" ht="60">
      <c r="A130" s="510">
        <f t="shared" ref="A130:A136" si="15">A129+1</f>
        <v>4</v>
      </c>
      <c r="B130" s="798" t="s">
        <v>368</v>
      </c>
      <c r="C130" s="802"/>
      <c r="D130" s="802"/>
      <c r="E130" s="746" t="s">
        <v>366</v>
      </c>
      <c r="F130" s="800">
        <v>100</v>
      </c>
      <c r="G130" s="909"/>
      <c r="H130" s="906">
        <f t="shared" si="14"/>
        <v>0</v>
      </c>
    </row>
    <row r="131" spans="1:8" ht="36">
      <c r="A131" s="510">
        <f t="shared" si="15"/>
        <v>5</v>
      </c>
      <c r="B131" s="798" t="s">
        <v>369</v>
      </c>
      <c r="C131" s="802"/>
      <c r="D131" s="802"/>
      <c r="E131" s="746" t="s">
        <v>364</v>
      </c>
      <c r="F131" s="800">
        <v>5</v>
      </c>
      <c r="G131" s="909"/>
      <c r="H131" s="906">
        <f t="shared" si="14"/>
        <v>0</v>
      </c>
    </row>
    <row r="132" spans="1:8" ht="36">
      <c r="A132" s="510">
        <f t="shared" si="15"/>
        <v>6</v>
      </c>
      <c r="B132" s="798" t="s">
        <v>370</v>
      </c>
      <c r="C132" s="802"/>
      <c r="D132" s="802"/>
      <c r="E132" s="746" t="s">
        <v>0</v>
      </c>
      <c r="F132" s="800">
        <v>36</v>
      </c>
      <c r="G132" s="909"/>
      <c r="H132" s="906">
        <f t="shared" si="14"/>
        <v>0</v>
      </c>
    </row>
    <row r="133" spans="1:8" ht="60">
      <c r="A133" s="510">
        <f t="shared" si="15"/>
        <v>7</v>
      </c>
      <c r="B133" s="798" t="s">
        <v>371</v>
      </c>
      <c r="C133" s="802"/>
      <c r="D133" s="802"/>
      <c r="E133" s="803" t="s">
        <v>366</v>
      </c>
      <c r="F133" s="805">
        <v>25</v>
      </c>
      <c r="G133" s="910"/>
      <c r="H133" s="906">
        <f t="shared" si="14"/>
        <v>0</v>
      </c>
    </row>
    <row r="134" spans="1:8" ht="60">
      <c r="A134" s="510">
        <f t="shared" si="15"/>
        <v>8</v>
      </c>
      <c r="B134" s="798" t="s">
        <v>372</v>
      </c>
      <c r="C134" s="802"/>
      <c r="D134" s="802"/>
      <c r="E134" s="803" t="s">
        <v>366</v>
      </c>
      <c r="F134" s="805">
        <v>5</v>
      </c>
      <c r="G134" s="910"/>
      <c r="H134" s="906">
        <f t="shared" si="14"/>
        <v>0</v>
      </c>
    </row>
    <row r="135" spans="1:8" ht="168">
      <c r="A135" s="510">
        <f>A134+1</f>
        <v>9</v>
      </c>
      <c r="B135" s="798" t="s">
        <v>373</v>
      </c>
      <c r="C135" s="802"/>
      <c r="D135" s="802"/>
      <c r="E135" s="803" t="s">
        <v>364</v>
      </c>
      <c r="F135" s="805">
        <v>1</v>
      </c>
      <c r="G135" s="910"/>
      <c r="H135" s="906">
        <f t="shared" si="14"/>
        <v>0</v>
      </c>
    </row>
    <row r="136" spans="1:8" ht="24">
      <c r="A136" s="510">
        <f t="shared" si="15"/>
        <v>10</v>
      </c>
      <c r="B136" s="798" t="s">
        <v>374</v>
      </c>
      <c r="C136" s="802"/>
      <c r="D136" s="802"/>
      <c r="E136" s="746" t="s">
        <v>364</v>
      </c>
      <c r="F136" s="805">
        <v>1</v>
      </c>
      <c r="G136" s="895"/>
      <c r="H136" s="906">
        <f t="shared" si="14"/>
        <v>0</v>
      </c>
    </row>
    <row r="137" spans="1:8">
      <c r="A137" s="521"/>
      <c r="B137" s="521"/>
      <c r="C137" s="521"/>
      <c r="D137" s="521"/>
      <c r="E137" s="521"/>
      <c r="F137" s="522" t="s">
        <v>415</v>
      </c>
      <c r="G137" s="1017">
        <f>SUM(H127:H136)</f>
        <v>0</v>
      </c>
      <c r="H137" s="1018"/>
    </row>
    <row r="138" spans="1:8">
      <c r="A138" s="524">
        <v>4</v>
      </c>
      <c r="B138" s="505" t="s">
        <v>413</v>
      </c>
      <c r="C138" s="506"/>
      <c r="D138" s="506"/>
      <c r="E138" s="506"/>
      <c r="F138" s="529"/>
      <c r="G138" s="907"/>
      <c r="H138" s="908"/>
    </row>
    <row r="139" spans="1:8" ht="13">
      <c r="A139" s="504" t="s">
        <v>416</v>
      </c>
      <c r="B139" s="505" t="s">
        <v>377</v>
      </c>
      <c r="C139" s="506"/>
      <c r="D139" s="506"/>
      <c r="E139" s="506"/>
      <c r="F139" s="529"/>
      <c r="G139" s="907"/>
      <c r="H139" s="908"/>
    </row>
    <row r="140" spans="1:8" ht="84">
      <c r="A140" s="510">
        <f>1</f>
        <v>1</v>
      </c>
      <c r="B140" s="810" t="s">
        <v>378</v>
      </c>
      <c r="C140" s="802"/>
      <c r="D140" s="802"/>
      <c r="E140" s="746" t="s">
        <v>364</v>
      </c>
      <c r="F140" s="805">
        <v>1</v>
      </c>
      <c r="G140" s="895"/>
      <c r="H140" s="906">
        <f t="shared" ref="H140:H149" si="16">F140*G140</f>
        <v>0</v>
      </c>
    </row>
    <row r="141" spans="1:8" ht="60">
      <c r="A141" s="510">
        <f t="shared" ref="A141:A149" si="17">A140+1</f>
        <v>2</v>
      </c>
      <c r="B141" s="798" t="s">
        <v>379</v>
      </c>
      <c r="C141" s="802"/>
      <c r="D141" s="802"/>
      <c r="E141" s="746" t="s">
        <v>364</v>
      </c>
      <c r="F141" s="800">
        <v>1</v>
      </c>
      <c r="G141" s="895"/>
      <c r="H141" s="906">
        <f t="shared" si="16"/>
        <v>0</v>
      </c>
    </row>
    <row r="142" spans="1:8" ht="48">
      <c r="A142" s="510">
        <f t="shared" si="17"/>
        <v>3</v>
      </c>
      <c r="B142" s="798" t="s">
        <v>380</v>
      </c>
      <c r="C142" s="802"/>
      <c r="D142" s="802"/>
      <c r="E142" s="803" t="s">
        <v>364</v>
      </c>
      <c r="F142" s="805">
        <v>2</v>
      </c>
      <c r="G142" s="895"/>
      <c r="H142" s="906">
        <f t="shared" si="16"/>
        <v>0</v>
      </c>
    </row>
    <row r="143" spans="1:8" ht="132">
      <c r="A143" s="510">
        <f>A142+1</f>
        <v>4</v>
      </c>
      <c r="B143" s="798" t="s">
        <v>381</v>
      </c>
      <c r="C143" s="802"/>
      <c r="D143" s="802"/>
      <c r="E143" s="746" t="s">
        <v>0</v>
      </c>
      <c r="F143" s="800">
        <v>18</v>
      </c>
      <c r="G143" s="909"/>
      <c r="H143" s="906">
        <f t="shared" si="16"/>
        <v>0</v>
      </c>
    </row>
    <row r="144" spans="1:8" ht="132">
      <c r="A144" s="510">
        <f t="shared" si="17"/>
        <v>5</v>
      </c>
      <c r="B144" s="798" t="s">
        <v>382</v>
      </c>
      <c r="C144" s="802"/>
      <c r="D144" s="802"/>
      <c r="E144" s="746" t="s">
        <v>366</v>
      </c>
      <c r="F144" s="803">
        <v>25</v>
      </c>
      <c r="G144" s="895"/>
      <c r="H144" s="906">
        <f t="shared" si="16"/>
        <v>0</v>
      </c>
    </row>
    <row r="145" spans="1:8" ht="144">
      <c r="A145" s="510">
        <f>A144+1</f>
        <v>6</v>
      </c>
      <c r="B145" s="798" t="s">
        <v>383</v>
      </c>
      <c r="C145" s="802"/>
      <c r="D145" s="802"/>
      <c r="E145" s="746" t="s">
        <v>366</v>
      </c>
      <c r="F145" s="803">
        <v>5</v>
      </c>
      <c r="G145" s="895"/>
      <c r="H145" s="906">
        <f t="shared" si="16"/>
        <v>0</v>
      </c>
    </row>
    <row r="146" spans="1:8" ht="108">
      <c r="A146" s="510">
        <f t="shared" si="17"/>
        <v>7</v>
      </c>
      <c r="B146" s="798" t="s">
        <v>384</v>
      </c>
      <c r="C146" s="802"/>
      <c r="D146" s="802"/>
      <c r="E146" s="746" t="s">
        <v>364</v>
      </c>
      <c r="F146" s="803">
        <v>1</v>
      </c>
      <c r="G146" s="895"/>
      <c r="H146" s="906">
        <f t="shared" si="16"/>
        <v>0</v>
      </c>
    </row>
    <row r="147" spans="1:8" ht="36">
      <c r="A147" s="510">
        <f t="shared" si="17"/>
        <v>8</v>
      </c>
      <c r="B147" s="798" t="s">
        <v>385</v>
      </c>
      <c r="C147" s="802"/>
      <c r="D147" s="802"/>
      <c r="E147" s="746" t="s">
        <v>364</v>
      </c>
      <c r="F147" s="803">
        <v>1</v>
      </c>
      <c r="G147" s="895"/>
      <c r="H147" s="906">
        <f t="shared" si="16"/>
        <v>0</v>
      </c>
    </row>
    <row r="148" spans="1:8" ht="24">
      <c r="A148" s="510">
        <f t="shared" si="17"/>
        <v>9</v>
      </c>
      <c r="B148" s="798" t="s">
        <v>386</v>
      </c>
      <c r="C148" s="802"/>
      <c r="D148" s="802"/>
      <c r="E148" s="746" t="s">
        <v>0</v>
      </c>
      <c r="F148" s="805">
        <v>18</v>
      </c>
      <c r="G148" s="895"/>
      <c r="H148" s="906">
        <f t="shared" si="16"/>
        <v>0</v>
      </c>
    </row>
    <row r="149" spans="1:8" ht="36">
      <c r="A149" s="510">
        <f t="shared" si="17"/>
        <v>10</v>
      </c>
      <c r="B149" s="798" t="s">
        <v>387</v>
      </c>
      <c r="C149" s="802"/>
      <c r="D149" s="802"/>
      <c r="E149" s="746" t="s">
        <v>388</v>
      </c>
      <c r="F149" s="803">
        <v>2</v>
      </c>
      <c r="G149" s="895"/>
      <c r="H149" s="906">
        <f t="shared" si="16"/>
        <v>0</v>
      </c>
    </row>
    <row r="150" spans="1:8" ht="13" thickBot="1">
      <c r="A150" s="521"/>
      <c r="B150" s="521"/>
      <c r="C150" s="521"/>
      <c r="D150" s="521"/>
      <c r="E150" s="521"/>
      <c r="F150" s="522" t="s">
        <v>417</v>
      </c>
      <c r="G150" s="1017">
        <f>SUM(H140:H149)</f>
        <v>0</v>
      </c>
      <c r="H150" s="1018"/>
    </row>
    <row r="151" spans="1:8" ht="13" thickBot="1">
      <c r="A151" s="538"/>
      <c r="B151" s="1019" t="s">
        <v>418</v>
      </c>
      <c r="C151" s="1020"/>
      <c r="D151" s="1020"/>
      <c r="E151" s="1020"/>
      <c r="F151" s="1021"/>
      <c r="G151" s="1022">
        <f>SUM(G124,G137,G150)</f>
        <v>0</v>
      </c>
      <c r="H151" s="1023"/>
    </row>
    <row r="152" spans="1:8">
      <c r="G152" s="911"/>
      <c r="H152" s="911"/>
    </row>
    <row r="153" spans="1:8">
      <c r="G153" s="911"/>
      <c r="H153" s="911"/>
    </row>
    <row r="154" spans="1:8" ht="26">
      <c r="A154" s="497">
        <v>5</v>
      </c>
      <c r="B154" s="498" t="s">
        <v>419</v>
      </c>
      <c r="C154" s="499"/>
      <c r="D154" s="499"/>
      <c r="E154" s="499"/>
      <c r="F154" s="500"/>
      <c r="G154" s="912"/>
      <c r="H154" s="913"/>
    </row>
    <row r="155" spans="1:8" ht="13">
      <c r="A155" s="504" t="s">
        <v>420</v>
      </c>
      <c r="B155" s="505" t="s">
        <v>351</v>
      </c>
      <c r="C155" s="506"/>
      <c r="D155" s="506"/>
      <c r="E155" s="506"/>
      <c r="F155" s="507"/>
      <c r="G155" s="907"/>
      <c r="H155" s="908"/>
    </row>
    <row r="156" spans="1:8" ht="284">
      <c r="A156" s="510">
        <f>1</f>
        <v>1</v>
      </c>
      <c r="B156" s="798" t="s">
        <v>352</v>
      </c>
      <c r="C156" s="746" t="s">
        <v>353</v>
      </c>
      <c r="D156" s="746" t="s">
        <v>353</v>
      </c>
      <c r="E156" s="754" t="s">
        <v>0</v>
      </c>
      <c r="F156" s="755">
        <v>1</v>
      </c>
      <c r="G156" s="895"/>
      <c r="H156" s="906">
        <f t="shared" ref="H156:H161" si="18">F156*G156</f>
        <v>0</v>
      </c>
    </row>
    <row r="157" spans="1:8" ht="284">
      <c r="A157" s="510">
        <f>A156+1</f>
        <v>2</v>
      </c>
      <c r="B157" s="798" t="s">
        <v>354</v>
      </c>
      <c r="C157" s="746" t="s">
        <v>353</v>
      </c>
      <c r="D157" s="746" t="s">
        <v>353</v>
      </c>
      <c r="E157" s="754" t="s">
        <v>0</v>
      </c>
      <c r="F157" s="755">
        <v>1</v>
      </c>
      <c r="G157" s="895"/>
      <c r="H157" s="906">
        <f t="shared" si="18"/>
        <v>0</v>
      </c>
    </row>
    <row r="158" spans="1:8" ht="36">
      <c r="A158" s="510">
        <f>A157+1</f>
        <v>3</v>
      </c>
      <c r="B158" s="798" t="s">
        <v>355</v>
      </c>
      <c r="C158" s="799" t="s">
        <v>353</v>
      </c>
      <c r="D158" s="799" t="s">
        <v>353</v>
      </c>
      <c r="E158" s="754" t="s">
        <v>0</v>
      </c>
      <c r="F158" s="755">
        <v>1</v>
      </c>
      <c r="G158" s="895"/>
      <c r="H158" s="906">
        <f t="shared" si="18"/>
        <v>0</v>
      </c>
    </row>
    <row r="159" spans="1:8" ht="36">
      <c r="A159" s="510">
        <f>A158+1</f>
        <v>4</v>
      </c>
      <c r="B159" s="798" t="s">
        <v>356</v>
      </c>
      <c r="C159" s="799" t="s">
        <v>353</v>
      </c>
      <c r="D159" s="799" t="s">
        <v>353</v>
      </c>
      <c r="E159" s="754" t="s">
        <v>0</v>
      </c>
      <c r="F159" s="755">
        <v>1</v>
      </c>
      <c r="G159" s="895"/>
      <c r="H159" s="906">
        <f t="shared" si="18"/>
        <v>0</v>
      </c>
    </row>
    <row r="160" spans="1:8" ht="132">
      <c r="A160" s="510">
        <f>A159+1</f>
        <v>5</v>
      </c>
      <c r="B160" s="798" t="s">
        <v>357</v>
      </c>
      <c r="C160" s="746"/>
      <c r="D160" s="746" t="s">
        <v>353</v>
      </c>
      <c r="E160" s="746" t="s">
        <v>0</v>
      </c>
      <c r="F160" s="800">
        <v>2</v>
      </c>
      <c r="G160" s="895"/>
      <c r="H160" s="906">
        <f t="shared" si="18"/>
        <v>0</v>
      </c>
    </row>
    <row r="161" spans="1:8" ht="204">
      <c r="A161" s="510">
        <f>A160+1</f>
        <v>6</v>
      </c>
      <c r="B161" s="801" t="s">
        <v>358</v>
      </c>
      <c r="C161" s="802"/>
      <c r="D161" s="802"/>
      <c r="E161" s="754" t="s">
        <v>0</v>
      </c>
      <c r="F161" s="755">
        <v>1</v>
      </c>
      <c r="G161" s="895"/>
      <c r="H161" s="906">
        <f t="shared" si="18"/>
        <v>0</v>
      </c>
    </row>
    <row r="162" spans="1:8">
      <c r="A162" s="521"/>
      <c r="B162" s="521"/>
      <c r="C162" s="521"/>
      <c r="D162" s="521"/>
      <c r="E162" s="521"/>
      <c r="F162" s="522" t="s">
        <v>421</v>
      </c>
      <c r="G162" s="1017">
        <f>SUM(H156:H161)</f>
        <v>0</v>
      </c>
      <c r="H162" s="1018"/>
    </row>
    <row r="163" spans="1:8">
      <c r="A163" s="524">
        <v>5</v>
      </c>
      <c r="B163" s="505" t="s">
        <v>422</v>
      </c>
      <c r="C163" s="506"/>
      <c r="D163" s="506"/>
      <c r="E163" s="506"/>
      <c r="F163" s="507"/>
      <c r="G163" s="907"/>
      <c r="H163" s="908"/>
    </row>
    <row r="164" spans="1:8" ht="13">
      <c r="A164" s="504" t="s">
        <v>423</v>
      </c>
      <c r="B164" s="505" t="s">
        <v>362</v>
      </c>
      <c r="C164" s="506"/>
      <c r="D164" s="506"/>
      <c r="E164" s="506"/>
      <c r="F164" s="507"/>
      <c r="G164" s="907"/>
      <c r="H164" s="908"/>
    </row>
    <row r="165" spans="1:8" ht="48">
      <c r="A165" s="510">
        <v>1</v>
      </c>
      <c r="B165" s="798" t="s">
        <v>363</v>
      </c>
      <c r="C165" s="802"/>
      <c r="D165" s="802"/>
      <c r="E165" s="746" t="s">
        <v>364</v>
      </c>
      <c r="F165" s="800">
        <v>1</v>
      </c>
      <c r="G165" s="895"/>
      <c r="H165" s="906">
        <f t="shared" ref="H165:H174" si="19">F165*G165</f>
        <v>0</v>
      </c>
    </row>
    <row r="166" spans="1:8" ht="76">
      <c r="A166" s="510">
        <f>A165+1</f>
        <v>2</v>
      </c>
      <c r="B166" s="798" t="s">
        <v>365</v>
      </c>
      <c r="C166" s="802"/>
      <c r="D166" s="802"/>
      <c r="E166" s="803" t="s">
        <v>366</v>
      </c>
      <c r="F166" s="800">
        <v>30</v>
      </c>
      <c r="G166" s="895"/>
      <c r="H166" s="906">
        <f t="shared" si="19"/>
        <v>0</v>
      </c>
    </row>
    <row r="167" spans="1:8" ht="48">
      <c r="A167" s="510">
        <f>A166+1</f>
        <v>3</v>
      </c>
      <c r="B167" s="798" t="s">
        <v>367</v>
      </c>
      <c r="C167" s="802"/>
      <c r="D167" s="802"/>
      <c r="E167" s="746" t="s">
        <v>366</v>
      </c>
      <c r="F167" s="800">
        <v>50</v>
      </c>
      <c r="G167" s="909"/>
      <c r="H167" s="906">
        <f t="shared" si="19"/>
        <v>0</v>
      </c>
    </row>
    <row r="168" spans="1:8" ht="60">
      <c r="A168" s="510">
        <f t="shared" ref="A168:A174" si="20">A167+1</f>
        <v>4</v>
      </c>
      <c r="B168" s="798" t="s">
        <v>368</v>
      </c>
      <c r="C168" s="802"/>
      <c r="D168" s="802"/>
      <c r="E168" s="746" t="s">
        <v>366</v>
      </c>
      <c r="F168" s="800">
        <v>100</v>
      </c>
      <c r="G168" s="909"/>
      <c r="H168" s="906">
        <f t="shared" si="19"/>
        <v>0</v>
      </c>
    </row>
    <row r="169" spans="1:8" ht="36">
      <c r="A169" s="510">
        <f t="shared" si="20"/>
        <v>5</v>
      </c>
      <c r="B169" s="798" t="s">
        <v>369</v>
      </c>
      <c r="C169" s="802"/>
      <c r="D169" s="802"/>
      <c r="E169" s="746" t="s">
        <v>364</v>
      </c>
      <c r="F169" s="800">
        <v>5</v>
      </c>
      <c r="G169" s="909"/>
      <c r="H169" s="906">
        <f t="shared" si="19"/>
        <v>0</v>
      </c>
    </row>
    <row r="170" spans="1:8" ht="36">
      <c r="A170" s="510">
        <f t="shared" si="20"/>
        <v>6</v>
      </c>
      <c r="B170" s="798" t="s">
        <v>370</v>
      </c>
      <c r="C170" s="802"/>
      <c r="D170" s="802"/>
      <c r="E170" s="746" t="s">
        <v>0</v>
      </c>
      <c r="F170" s="800">
        <v>22</v>
      </c>
      <c r="G170" s="909"/>
      <c r="H170" s="906">
        <f t="shared" si="19"/>
        <v>0</v>
      </c>
    </row>
    <row r="171" spans="1:8" ht="60">
      <c r="A171" s="510">
        <f t="shared" si="20"/>
        <v>7</v>
      </c>
      <c r="B171" s="798" t="s">
        <v>371</v>
      </c>
      <c r="C171" s="802"/>
      <c r="D171" s="802"/>
      <c r="E171" s="803" t="s">
        <v>366</v>
      </c>
      <c r="F171" s="805">
        <v>25</v>
      </c>
      <c r="G171" s="910"/>
      <c r="H171" s="906">
        <f t="shared" si="19"/>
        <v>0</v>
      </c>
    </row>
    <row r="172" spans="1:8" ht="60">
      <c r="A172" s="510">
        <f t="shared" si="20"/>
        <v>8</v>
      </c>
      <c r="B172" s="798" t="s">
        <v>372</v>
      </c>
      <c r="C172" s="802"/>
      <c r="D172" s="802"/>
      <c r="E172" s="803" t="s">
        <v>366</v>
      </c>
      <c r="F172" s="805">
        <v>5</v>
      </c>
      <c r="G172" s="910"/>
      <c r="H172" s="906">
        <f t="shared" si="19"/>
        <v>0</v>
      </c>
    </row>
    <row r="173" spans="1:8" ht="168">
      <c r="A173" s="510">
        <f>+A172+1</f>
        <v>9</v>
      </c>
      <c r="B173" s="798" t="s">
        <v>373</v>
      </c>
      <c r="C173" s="802"/>
      <c r="D173" s="802"/>
      <c r="E173" s="803" t="s">
        <v>364</v>
      </c>
      <c r="F173" s="805">
        <v>1</v>
      </c>
      <c r="G173" s="910"/>
      <c r="H173" s="906">
        <f t="shared" si="19"/>
        <v>0</v>
      </c>
    </row>
    <row r="174" spans="1:8" ht="24">
      <c r="A174" s="510">
        <f t="shared" si="20"/>
        <v>10</v>
      </c>
      <c r="B174" s="798" t="s">
        <v>374</v>
      </c>
      <c r="C174" s="802"/>
      <c r="D174" s="802"/>
      <c r="E174" s="746" t="s">
        <v>364</v>
      </c>
      <c r="F174" s="805">
        <v>1</v>
      </c>
      <c r="G174" s="895"/>
      <c r="H174" s="906">
        <f t="shared" si="19"/>
        <v>0</v>
      </c>
    </row>
    <row r="175" spans="1:8">
      <c r="A175" s="521"/>
      <c r="B175" s="521"/>
      <c r="C175" s="521"/>
      <c r="D175" s="521"/>
      <c r="E175" s="521"/>
      <c r="F175" s="522" t="s">
        <v>424</v>
      </c>
      <c r="G175" s="1017">
        <f>SUM(H165:H174)</f>
        <v>0</v>
      </c>
      <c r="H175" s="1018"/>
    </row>
    <row r="176" spans="1:8">
      <c r="A176" s="524">
        <v>5</v>
      </c>
      <c r="B176" s="505" t="s">
        <v>422</v>
      </c>
      <c r="C176" s="506"/>
      <c r="D176" s="506"/>
      <c r="E176" s="506"/>
      <c r="F176" s="529"/>
      <c r="G176" s="907"/>
      <c r="H176" s="908"/>
    </row>
    <row r="177" spans="1:8" ht="13">
      <c r="A177" s="504" t="s">
        <v>425</v>
      </c>
      <c r="B177" s="505" t="s">
        <v>377</v>
      </c>
      <c r="C177" s="506"/>
      <c r="D177" s="506"/>
      <c r="E177" s="506"/>
      <c r="F177" s="529"/>
      <c r="G177" s="907"/>
      <c r="H177" s="908"/>
    </row>
    <row r="178" spans="1:8" ht="84">
      <c r="A178" s="510">
        <f>1</f>
        <v>1</v>
      </c>
      <c r="B178" s="810" t="s">
        <v>378</v>
      </c>
      <c r="C178" s="802"/>
      <c r="D178" s="802"/>
      <c r="E178" s="746" t="s">
        <v>364</v>
      </c>
      <c r="F178" s="805">
        <v>1</v>
      </c>
      <c r="G178" s="895"/>
      <c r="H178" s="906">
        <f t="shared" ref="H178:H187" si="21">F178*G178</f>
        <v>0</v>
      </c>
    </row>
    <row r="179" spans="1:8" ht="60">
      <c r="A179" s="510">
        <f t="shared" ref="A179:A187" si="22">A178+1</f>
        <v>2</v>
      </c>
      <c r="B179" s="798" t="s">
        <v>379</v>
      </c>
      <c r="C179" s="802"/>
      <c r="D179" s="802"/>
      <c r="E179" s="746" t="s">
        <v>364</v>
      </c>
      <c r="F179" s="800">
        <v>1</v>
      </c>
      <c r="G179" s="895"/>
      <c r="H179" s="906">
        <f t="shared" si="21"/>
        <v>0</v>
      </c>
    </row>
    <row r="180" spans="1:8" ht="48">
      <c r="A180" s="510">
        <f t="shared" si="22"/>
        <v>3</v>
      </c>
      <c r="B180" s="798" t="s">
        <v>380</v>
      </c>
      <c r="C180" s="802"/>
      <c r="D180" s="802"/>
      <c r="E180" s="803" t="s">
        <v>364</v>
      </c>
      <c r="F180" s="805">
        <v>2</v>
      </c>
      <c r="G180" s="895"/>
      <c r="H180" s="906">
        <f t="shared" si="21"/>
        <v>0</v>
      </c>
    </row>
    <row r="181" spans="1:8" ht="132">
      <c r="A181" s="510">
        <f>A180+1</f>
        <v>4</v>
      </c>
      <c r="B181" s="798" t="s">
        <v>381</v>
      </c>
      <c r="C181" s="802"/>
      <c r="D181" s="802"/>
      <c r="E181" s="746" t="s">
        <v>0</v>
      </c>
      <c r="F181" s="800">
        <v>11</v>
      </c>
      <c r="G181" s="909"/>
      <c r="H181" s="906">
        <f t="shared" si="21"/>
        <v>0</v>
      </c>
    </row>
    <row r="182" spans="1:8" ht="132">
      <c r="A182" s="510">
        <f t="shared" si="22"/>
        <v>5</v>
      </c>
      <c r="B182" s="798" t="s">
        <v>382</v>
      </c>
      <c r="C182" s="802"/>
      <c r="D182" s="802"/>
      <c r="E182" s="746" t="s">
        <v>366</v>
      </c>
      <c r="F182" s="803">
        <v>25</v>
      </c>
      <c r="G182" s="895"/>
      <c r="H182" s="906">
        <f t="shared" si="21"/>
        <v>0</v>
      </c>
    </row>
    <row r="183" spans="1:8" ht="144">
      <c r="A183" s="510">
        <f>+A182+1</f>
        <v>6</v>
      </c>
      <c r="B183" s="798" t="s">
        <v>383</v>
      </c>
      <c r="C183" s="802"/>
      <c r="D183" s="802"/>
      <c r="E183" s="746" t="s">
        <v>366</v>
      </c>
      <c r="F183" s="803">
        <v>5</v>
      </c>
      <c r="G183" s="895"/>
      <c r="H183" s="906">
        <f t="shared" si="21"/>
        <v>0</v>
      </c>
    </row>
    <row r="184" spans="1:8" ht="108">
      <c r="A184" s="510">
        <f t="shared" si="22"/>
        <v>7</v>
      </c>
      <c r="B184" s="798" t="s">
        <v>384</v>
      </c>
      <c r="C184" s="802"/>
      <c r="D184" s="802"/>
      <c r="E184" s="746" t="s">
        <v>364</v>
      </c>
      <c r="F184" s="803">
        <v>1</v>
      </c>
      <c r="G184" s="895"/>
      <c r="H184" s="906">
        <f t="shared" si="21"/>
        <v>0</v>
      </c>
    </row>
    <row r="185" spans="1:8" ht="36">
      <c r="A185" s="510">
        <f t="shared" si="22"/>
        <v>8</v>
      </c>
      <c r="B185" s="798" t="s">
        <v>385</v>
      </c>
      <c r="C185" s="802"/>
      <c r="D185" s="802"/>
      <c r="E185" s="746" t="s">
        <v>364</v>
      </c>
      <c r="F185" s="803">
        <v>1</v>
      </c>
      <c r="G185" s="895"/>
      <c r="H185" s="906">
        <f t="shared" si="21"/>
        <v>0</v>
      </c>
    </row>
    <row r="186" spans="1:8" ht="24">
      <c r="A186" s="510">
        <f t="shared" si="22"/>
        <v>9</v>
      </c>
      <c r="B186" s="798" t="s">
        <v>386</v>
      </c>
      <c r="C186" s="802"/>
      <c r="D186" s="802"/>
      <c r="E186" s="746" t="s">
        <v>0</v>
      </c>
      <c r="F186" s="805">
        <v>11</v>
      </c>
      <c r="G186" s="895"/>
      <c r="H186" s="906">
        <f t="shared" si="21"/>
        <v>0</v>
      </c>
    </row>
    <row r="187" spans="1:8" ht="36">
      <c r="A187" s="510">
        <f t="shared" si="22"/>
        <v>10</v>
      </c>
      <c r="B187" s="798" t="s">
        <v>387</v>
      </c>
      <c r="C187" s="802"/>
      <c r="D187" s="802"/>
      <c r="E187" s="746" t="s">
        <v>388</v>
      </c>
      <c r="F187" s="803">
        <v>2</v>
      </c>
      <c r="G187" s="895"/>
      <c r="H187" s="906">
        <f t="shared" si="21"/>
        <v>0</v>
      </c>
    </row>
    <row r="188" spans="1:8" ht="13" thickBot="1">
      <c r="A188" s="521"/>
      <c r="B188" s="521"/>
      <c r="C188" s="521"/>
      <c r="D188" s="521"/>
      <c r="E188" s="521"/>
      <c r="F188" s="522" t="s">
        <v>426</v>
      </c>
      <c r="G188" s="1017">
        <f>SUM(H178:H187)</f>
        <v>0</v>
      </c>
      <c r="H188" s="1018"/>
    </row>
    <row r="189" spans="1:8" ht="13" thickBot="1">
      <c r="A189" s="538"/>
      <c r="B189" s="1019" t="s">
        <v>427</v>
      </c>
      <c r="C189" s="1020"/>
      <c r="D189" s="1020"/>
      <c r="E189" s="1020"/>
      <c r="F189" s="1021"/>
      <c r="G189" s="1022">
        <f>SUM(G162,G175,G188)</f>
        <v>0</v>
      </c>
      <c r="H189" s="1023"/>
    </row>
    <row r="190" spans="1:8">
      <c r="G190" s="911"/>
      <c r="H190" s="911"/>
    </row>
    <row r="191" spans="1:8">
      <c r="G191" s="911"/>
      <c r="H191" s="911"/>
    </row>
    <row r="192" spans="1:8" ht="26">
      <c r="A192" s="497">
        <v>6</v>
      </c>
      <c r="B192" s="498" t="s">
        <v>428</v>
      </c>
      <c r="C192" s="499"/>
      <c r="D192" s="499"/>
      <c r="E192" s="499"/>
      <c r="F192" s="500"/>
      <c r="G192" s="912"/>
      <c r="H192" s="913"/>
    </row>
    <row r="193" spans="1:8" ht="13">
      <c r="A193" s="504" t="s">
        <v>429</v>
      </c>
      <c r="B193" s="505" t="s">
        <v>351</v>
      </c>
      <c r="C193" s="506"/>
      <c r="D193" s="506"/>
      <c r="E193" s="506"/>
      <c r="F193" s="507"/>
      <c r="G193" s="907"/>
      <c r="H193" s="908"/>
    </row>
    <row r="194" spans="1:8" ht="284">
      <c r="A194" s="510">
        <f>1</f>
        <v>1</v>
      </c>
      <c r="B194" s="798" t="s">
        <v>354</v>
      </c>
      <c r="C194" s="746" t="s">
        <v>353</v>
      </c>
      <c r="D194" s="746" t="s">
        <v>353</v>
      </c>
      <c r="E194" s="754" t="s">
        <v>0</v>
      </c>
      <c r="F194" s="755">
        <v>1</v>
      </c>
      <c r="G194" s="895"/>
      <c r="H194" s="906">
        <f>F194*G194</f>
        <v>0</v>
      </c>
    </row>
    <row r="195" spans="1:8" ht="36">
      <c r="A195" s="510">
        <f>A194+1</f>
        <v>2</v>
      </c>
      <c r="B195" s="798" t="s">
        <v>355</v>
      </c>
      <c r="C195" s="799" t="s">
        <v>353</v>
      </c>
      <c r="D195" s="799" t="s">
        <v>353</v>
      </c>
      <c r="E195" s="754" t="s">
        <v>0</v>
      </c>
      <c r="F195" s="755">
        <v>1</v>
      </c>
      <c r="G195" s="895"/>
      <c r="H195" s="906">
        <f>F195*G195</f>
        <v>0</v>
      </c>
    </row>
    <row r="196" spans="1:8" ht="36">
      <c r="A196" s="510">
        <f>A195+1</f>
        <v>3</v>
      </c>
      <c r="B196" s="798" t="s">
        <v>356</v>
      </c>
      <c r="C196" s="799" t="s">
        <v>353</v>
      </c>
      <c r="D196" s="799" t="s">
        <v>353</v>
      </c>
      <c r="E196" s="754" t="s">
        <v>0</v>
      </c>
      <c r="F196" s="755">
        <v>1</v>
      </c>
      <c r="G196" s="895"/>
      <c r="H196" s="906">
        <f>F196*G196</f>
        <v>0</v>
      </c>
    </row>
    <row r="197" spans="1:8" ht="132">
      <c r="A197" s="510">
        <f>A196+1</f>
        <v>4</v>
      </c>
      <c r="B197" s="798" t="s">
        <v>357</v>
      </c>
      <c r="C197" s="746"/>
      <c r="D197" s="746" t="s">
        <v>353</v>
      </c>
      <c r="E197" s="746" t="s">
        <v>0</v>
      </c>
      <c r="F197" s="800">
        <v>2</v>
      </c>
      <c r="G197" s="895"/>
      <c r="H197" s="906">
        <f>F197*G197</f>
        <v>0</v>
      </c>
    </row>
    <row r="198" spans="1:8" ht="204">
      <c r="A198" s="510">
        <f>A197+1</f>
        <v>5</v>
      </c>
      <c r="B198" s="801" t="s">
        <v>358</v>
      </c>
      <c r="C198" s="802"/>
      <c r="D198" s="802"/>
      <c r="E198" s="754" t="s">
        <v>0</v>
      </c>
      <c r="F198" s="755">
        <v>1</v>
      </c>
      <c r="G198" s="895"/>
      <c r="H198" s="906">
        <f>F198*G198</f>
        <v>0</v>
      </c>
    </row>
    <row r="199" spans="1:8">
      <c r="A199" s="521"/>
      <c r="B199" s="521"/>
      <c r="C199" s="521"/>
      <c r="D199" s="521"/>
      <c r="E199" s="521"/>
      <c r="F199" s="522" t="s">
        <v>430</v>
      </c>
      <c r="G199" s="1017">
        <f>SUM(H194:H198)</f>
        <v>0</v>
      </c>
      <c r="H199" s="1018"/>
    </row>
    <row r="200" spans="1:8">
      <c r="A200" s="524">
        <v>6</v>
      </c>
      <c r="B200" s="505" t="s">
        <v>431</v>
      </c>
      <c r="C200" s="506"/>
      <c r="D200" s="506"/>
      <c r="E200" s="506"/>
      <c r="F200" s="507"/>
      <c r="G200" s="907"/>
      <c r="H200" s="908"/>
    </row>
    <row r="201" spans="1:8" ht="13">
      <c r="A201" s="504" t="s">
        <v>432</v>
      </c>
      <c r="B201" s="505" t="s">
        <v>362</v>
      </c>
      <c r="C201" s="506"/>
      <c r="D201" s="506"/>
      <c r="E201" s="506"/>
      <c r="F201" s="507"/>
      <c r="G201" s="907"/>
      <c r="H201" s="908"/>
    </row>
    <row r="202" spans="1:8" ht="48">
      <c r="A202" s="510">
        <v>1</v>
      </c>
      <c r="B202" s="798" t="s">
        <v>363</v>
      </c>
      <c r="C202" s="802"/>
      <c r="D202" s="802"/>
      <c r="E202" s="746" t="s">
        <v>364</v>
      </c>
      <c r="F202" s="800">
        <v>1</v>
      </c>
      <c r="G202" s="895"/>
      <c r="H202" s="906">
        <f t="shared" ref="H202:H211" si="23">F202*G202</f>
        <v>0</v>
      </c>
    </row>
    <row r="203" spans="1:8" ht="76">
      <c r="A203" s="510">
        <f>A202+1</f>
        <v>2</v>
      </c>
      <c r="B203" s="798" t="s">
        <v>365</v>
      </c>
      <c r="C203" s="802"/>
      <c r="D203" s="802"/>
      <c r="E203" s="803" t="s">
        <v>366</v>
      </c>
      <c r="F203" s="800">
        <v>30</v>
      </c>
      <c r="G203" s="895"/>
      <c r="H203" s="906">
        <f t="shared" si="23"/>
        <v>0</v>
      </c>
    </row>
    <row r="204" spans="1:8" ht="48">
      <c r="A204" s="510">
        <f>A203+1</f>
        <v>3</v>
      </c>
      <c r="B204" s="798" t="s">
        <v>367</v>
      </c>
      <c r="C204" s="802"/>
      <c r="D204" s="802"/>
      <c r="E204" s="746" t="s">
        <v>366</v>
      </c>
      <c r="F204" s="800">
        <v>50</v>
      </c>
      <c r="G204" s="909"/>
      <c r="H204" s="906">
        <f t="shared" si="23"/>
        <v>0</v>
      </c>
    </row>
    <row r="205" spans="1:8" ht="60">
      <c r="A205" s="510">
        <f t="shared" ref="A205:A211" si="24">A204+1</f>
        <v>4</v>
      </c>
      <c r="B205" s="798" t="s">
        <v>368</v>
      </c>
      <c r="C205" s="802"/>
      <c r="D205" s="802"/>
      <c r="E205" s="746" t="s">
        <v>366</v>
      </c>
      <c r="F205" s="800">
        <v>100</v>
      </c>
      <c r="G205" s="909"/>
      <c r="H205" s="906">
        <f t="shared" si="23"/>
        <v>0</v>
      </c>
    </row>
    <row r="206" spans="1:8" ht="36">
      <c r="A206" s="510">
        <f t="shared" si="24"/>
        <v>5</v>
      </c>
      <c r="B206" s="798" t="s">
        <v>369</v>
      </c>
      <c r="C206" s="802"/>
      <c r="D206" s="802"/>
      <c r="E206" s="746" t="s">
        <v>364</v>
      </c>
      <c r="F206" s="800">
        <v>5</v>
      </c>
      <c r="G206" s="909"/>
      <c r="H206" s="906">
        <f t="shared" si="23"/>
        <v>0</v>
      </c>
    </row>
    <row r="207" spans="1:8" ht="36">
      <c r="A207" s="510">
        <f t="shared" si="24"/>
        <v>6</v>
      </c>
      <c r="B207" s="798" t="s">
        <v>370</v>
      </c>
      <c r="C207" s="802"/>
      <c r="D207" s="802"/>
      <c r="E207" s="746" t="s">
        <v>0</v>
      </c>
      <c r="F207" s="800">
        <v>16</v>
      </c>
      <c r="G207" s="909"/>
      <c r="H207" s="906">
        <f t="shared" si="23"/>
        <v>0</v>
      </c>
    </row>
    <row r="208" spans="1:8" ht="60">
      <c r="A208" s="510">
        <f t="shared" si="24"/>
        <v>7</v>
      </c>
      <c r="B208" s="798" t="s">
        <v>371</v>
      </c>
      <c r="C208" s="802"/>
      <c r="D208" s="802"/>
      <c r="E208" s="803" t="s">
        <v>366</v>
      </c>
      <c r="F208" s="805">
        <v>25</v>
      </c>
      <c r="G208" s="910"/>
      <c r="H208" s="906">
        <f t="shared" si="23"/>
        <v>0</v>
      </c>
    </row>
    <row r="209" spans="1:8" ht="60">
      <c r="A209" s="510">
        <f>+A208+1</f>
        <v>8</v>
      </c>
      <c r="B209" s="798" t="s">
        <v>372</v>
      </c>
      <c r="C209" s="802"/>
      <c r="D209" s="802"/>
      <c r="E209" s="803" t="s">
        <v>366</v>
      </c>
      <c r="F209" s="805">
        <v>5</v>
      </c>
      <c r="G209" s="910"/>
      <c r="H209" s="906">
        <f t="shared" si="23"/>
        <v>0</v>
      </c>
    </row>
    <row r="210" spans="1:8" ht="168">
      <c r="A210" s="510">
        <f t="shared" si="24"/>
        <v>9</v>
      </c>
      <c r="B210" s="798" t="s">
        <v>373</v>
      </c>
      <c r="C210" s="802"/>
      <c r="D210" s="802"/>
      <c r="E210" s="803" t="s">
        <v>364</v>
      </c>
      <c r="F210" s="805">
        <v>1</v>
      </c>
      <c r="G210" s="910"/>
      <c r="H210" s="906">
        <f t="shared" si="23"/>
        <v>0</v>
      </c>
    </row>
    <row r="211" spans="1:8" ht="24">
      <c r="A211" s="510">
        <f t="shared" si="24"/>
        <v>10</v>
      </c>
      <c r="B211" s="798" t="s">
        <v>374</v>
      </c>
      <c r="C211" s="802"/>
      <c r="D211" s="802"/>
      <c r="E211" s="746" t="s">
        <v>364</v>
      </c>
      <c r="F211" s="805">
        <v>1</v>
      </c>
      <c r="G211" s="895"/>
      <c r="H211" s="906">
        <f t="shared" si="23"/>
        <v>0</v>
      </c>
    </row>
    <row r="212" spans="1:8">
      <c r="A212" s="521"/>
      <c r="B212" s="521"/>
      <c r="C212" s="521"/>
      <c r="D212" s="521"/>
      <c r="E212" s="521"/>
      <c r="F212" s="522" t="s">
        <v>433</v>
      </c>
      <c r="G212" s="1017">
        <f>SUM(H202:H211)</f>
        <v>0</v>
      </c>
      <c r="H212" s="1018"/>
    </row>
    <row r="213" spans="1:8">
      <c r="A213" s="524">
        <v>6</v>
      </c>
      <c r="B213" s="505" t="s">
        <v>431</v>
      </c>
      <c r="C213" s="506"/>
      <c r="D213" s="506"/>
      <c r="E213" s="506"/>
      <c r="F213" s="529"/>
      <c r="G213" s="907"/>
      <c r="H213" s="908"/>
    </row>
    <row r="214" spans="1:8" ht="13">
      <c r="A214" s="504" t="s">
        <v>434</v>
      </c>
      <c r="B214" s="505" t="s">
        <v>377</v>
      </c>
      <c r="C214" s="506"/>
      <c r="D214" s="506"/>
      <c r="E214" s="506"/>
      <c r="F214" s="529"/>
      <c r="G214" s="907"/>
      <c r="H214" s="908"/>
    </row>
    <row r="215" spans="1:8" ht="84">
      <c r="A215" s="510">
        <f>1</f>
        <v>1</v>
      </c>
      <c r="B215" s="810" t="s">
        <v>378</v>
      </c>
      <c r="C215" s="802"/>
      <c r="D215" s="802"/>
      <c r="E215" s="746" t="s">
        <v>364</v>
      </c>
      <c r="F215" s="805">
        <v>1</v>
      </c>
      <c r="G215" s="895"/>
      <c r="H215" s="906">
        <f t="shared" ref="H215:H224" si="25">F215*G215</f>
        <v>0</v>
      </c>
    </row>
    <row r="216" spans="1:8" ht="60">
      <c r="A216" s="510">
        <f t="shared" ref="A216:A224" si="26">A215+1</f>
        <v>2</v>
      </c>
      <c r="B216" s="798" t="s">
        <v>379</v>
      </c>
      <c r="C216" s="802"/>
      <c r="D216" s="802"/>
      <c r="E216" s="746" t="s">
        <v>364</v>
      </c>
      <c r="F216" s="800">
        <v>1</v>
      </c>
      <c r="G216" s="895"/>
      <c r="H216" s="906">
        <f t="shared" si="25"/>
        <v>0</v>
      </c>
    </row>
    <row r="217" spans="1:8" ht="48">
      <c r="A217" s="510">
        <f t="shared" si="26"/>
        <v>3</v>
      </c>
      <c r="B217" s="798" t="s">
        <v>380</v>
      </c>
      <c r="C217" s="802"/>
      <c r="D217" s="802"/>
      <c r="E217" s="803" t="s">
        <v>364</v>
      </c>
      <c r="F217" s="805">
        <v>1</v>
      </c>
      <c r="G217" s="895"/>
      <c r="H217" s="906">
        <f t="shared" si="25"/>
        <v>0</v>
      </c>
    </row>
    <row r="218" spans="1:8" ht="132">
      <c r="A218" s="510">
        <f>A217+1</f>
        <v>4</v>
      </c>
      <c r="B218" s="798" t="s">
        <v>381</v>
      </c>
      <c r="C218" s="802"/>
      <c r="D218" s="802"/>
      <c r="E218" s="746" t="s">
        <v>0</v>
      </c>
      <c r="F218" s="800">
        <v>8</v>
      </c>
      <c r="G218" s="909"/>
      <c r="H218" s="906">
        <f t="shared" si="25"/>
        <v>0</v>
      </c>
    </row>
    <row r="219" spans="1:8" ht="132">
      <c r="A219" s="510">
        <f t="shared" si="26"/>
        <v>5</v>
      </c>
      <c r="B219" s="798" t="s">
        <v>382</v>
      </c>
      <c r="C219" s="802"/>
      <c r="D219" s="802"/>
      <c r="E219" s="746" t="s">
        <v>366</v>
      </c>
      <c r="F219" s="803">
        <v>25</v>
      </c>
      <c r="G219" s="895"/>
      <c r="H219" s="906">
        <f t="shared" si="25"/>
        <v>0</v>
      </c>
    </row>
    <row r="220" spans="1:8" ht="144">
      <c r="A220" s="510">
        <f>+A219+1</f>
        <v>6</v>
      </c>
      <c r="B220" s="798" t="s">
        <v>383</v>
      </c>
      <c r="C220" s="802"/>
      <c r="D220" s="802"/>
      <c r="E220" s="746" t="s">
        <v>366</v>
      </c>
      <c r="F220" s="803">
        <v>5</v>
      </c>
      <c r="G220" s="895"/>
      <c r="H220" s="906">
        <f t="shared" si="25"/>
        <v>0</v>
      </c>
    </row>
    <row r="221" spans="1:8" ht="108">
      <c r="A221" s="510">
        <f t="shared" si="26"/>
        <v>7</v>
      </c>
      <c r="B221" s="798" t="s">
        <v>384</v>
      </c>
      <c r="C221" s="802"/>
      <c r="D221" s="802"/>
      <c r="E221" s="746" t="s">
        <v>364</v>
      </c>
      <c r="F221" s="803">
        <v>1</v>
      </c>
      <c r="G221" s="895"/>
      <c r="H221" s="906">
        <f t="shared" si="25"/>
        <v>0</v>
      </c>
    </row>
    <row r="222" spans="1:8" ht="36">
      <c r="A222" s="510">
        <f t="shared" si="26"/>
        <v>8</v>
      </c>
      <c r="B222" s="798" t="s">
        <v>385</v>
      </c>
      <c r="C222" s="802"/>
      <c r="D222" s="802"/>
      <c r="E222" s="746" t="s">
        <v>364</v>
      </c>
      <c r="F222" s="803">
        <v>1</v>
      </c>
      <c r="G222" s="895"/>
      <c r="H222" s="906">
        <f t="shared" si="25"/>
        <v>0</v>
      </c>
    </row>
    <row r="223" spans="1:8" ht="24">
      <c r="A223" s="510">
        <f t="shared" si="26"/>
        <v>9</v>
      </c>
      <c r="B223" s="798" t="s">
        <v>386</v>
      </c>
      <c r="C223" s="802"/>
      <c r="D223" s="802"/>
      <c r="E223" s="746" t="s">
        <v>0</v>
      </c>
      <c r="F223" s="805">
        <v>8</v>
      </c>
      <c r="G223" s="895"/>
      <c r="H223" s="906">
        <f t="shared" si="25"/>
        <v>0</v>
      </c>
    </row>
    <row r="224" spans="1:8" ht="36">
      <c r="A224" s="510">
        <f t="shared" si="26"/>
        <v>10</v>
      </c>
      <c r="B224" s="798" t="s">
        <v>387</v>
      </c>
      <c r="C224" s="802"/>
      <c r="D224" s="802"/>
      <c r="E224" s="746" t="s">
        <v>388</v>
      </c>
      <c r="F224" s="803">
        <v>2</v>
      </c>
      <c r="G224" s="895"/>
      <c r="H224" s="906">
        <f t="shared" si="25"/>
        <v>0</v>
      </c>
    </row>
    <row r="225" spans="1:8" ht="13" thickBot="1">
      <c r="A225" s="521"/>
      <c r="B225" s="521"/>
      <c r="C225" s="521"/>
      <c r="D225" s="521"/>
      <c r="E225" s="521"/>
      <c r="F225" s="522" t="s">
        <v>435</v>
      </c>
      <c r="G225" s="1017">
        <f>SUM(H215:H224)</f>
        <v>0</v>
      </c>
      <c r="H225" s="1018"/>
    </row>
    <row r="226" spans="1:8" ht="13" thickBot="1">
      <c r="A226" s="538"/>
      <c r="B226" s="1019" t="s">
        <v>436</v>
      </c>
      <c r="C226" s="1020"/>
      <c r="D226" s="1020"/>
      <c r="E226" s="1020"/>
      <c r="F226" s="1021"/>
      <c r="G226" s="1022">
        <f>SUM(G199,G212,G225)</f>
        <v>0</v>
      </c>
      <c r="H226" s="1023"/>
    </row>
    <row r="227" spans="1:8">
      <c r="G227" s="911"/>
      <c r="H227" s="911"/>
    </row>
    <row r="228" spans="1:8">
      <c r="G228" s="911"/>
      <c r="H228" s="911"/>
    </row>
    <row r="229" spans="1:8" ht="26">
      <c r="A229" s="497">
        <v>7</v>
      </c>
      <c r="B229" s="545" t="s">
        <v>437</v>
      </c>
      <c r="C229" s="499"/>
      <c r="D229" s="499"/>
      <c r="E229" s="499"/>
      <c r="F229" s="500"/>
      <c r="G229" s="912"/>
      <c r="H229" s="913"/>
    </row>
    <row r="230" spans="1:8" ht="13">
      <c r="A230" s="504" t="s">
        <v>438</v>
      </c>
      <c r="B230" s="505" t="s">
        <v>351</v>
      </c>
      <c r="C230" s="506"/>
      <c r="D230" s="506"/>
      <c r="E230" s="506"/>
      <c r="F230" s="507"/>
      <c r="G230" s="907"/>
      <c r="H230" s="908"/>
    </row>
    <row r="231" spans="1:8" ht="284">
      <c r="A231" s="510">
        <f>1</f>
        <v>1</v>
      </c>
      <c r="B231" s="798" t="s">
        <v>352</v>
      </c>
      <c r="C231" s="746" t="s">
        <v>353</v>
      </c>
      <c r="D231" s="746" t="s">
        <v>353</v>
      </c>
      <c r="E231" s="754" t="s">
        <v>0</v>
      </c>
      <c r="F231" s="755">
        <v>1</v>
      </c>
      <c r="G231" s="895"/>
      <c r="H231" s="906">
        <f>F231*G231</f>
        <v>0</v>
      </c>
    </row>
    <row r="232" spans="1:8" ht="36">
      <c r="A232" s="510">
        <f>A231+1</f>
        <v>2</v>
      </c>
      <c r="B232" s="798" t="s">
        <v>355</v>
      </c>
      <c r="C232" s="799" t="s">
        <v>353</v>
      </c>
      <c r="D232" s="799" t="s">
        <v>353</v>
      </c>
      <c r="E232" s="754" t="s">
        <v>0</v>
      </c>
      <c r="F232" s="755">
        <v>1</v>
      </c>
      <c r="G232" s="895"/>
      <c r="H232" s="906">
        <f>F232*G232</f>
        <v>0</v>
      </c>
    </row>
    <row r="233" spans="1:8" ht="36">
      <c r="A233" s="510">
        <f>A232+1</f>
        <v>3</v>
      </c>
      <c r="B233" s="798" t="s">
        <v>356</v>
      </c>
      <c r="C233" s="799" t="s">
        <v>353</v>
      </c>
      <c r="D233" s="799" t="s">
        <v>353</v>
      </c>
      <c r="E233" s="754" t="s">
        <v>0</v>
      </c>
      <c r="F233" s="755">
        <v>1</v>
      </c>
      <c r="G233" s="895"/>
      <c r="H233" s="906">
        <f>F233*G233</f>
        <v>0</v>
      </c>
    </row>
    <row r="234" spans="1:8" ht="132">
      <c r="A234" s="510">
        <f>A233+1</f>
        <v>4</v>
      </c>
      <c r="B234" s="798" t="s">
        <v>357</v>
      </c>
      <c r="C234" s="746"/>
      <c r="D234" s="746" t="s">
        <v>353</v>
      </c>
      <c r="E234" s="746" t="s">
        <v>0</v>
      </c>
      <c r="F234" s="800">
        <v>2</v>
      </c>
      <c r="G234" s="895"/>
      <c r="H234" s="906">
        <f>F234*G234</f>
        <v>0</v>
      </c>
    </row>
    <row r="235" spans="1:8" ht="204">
      <c r="A235" s="510">
        <f>A234+1</f>
        <v>5</v>
      </c>
      <c r="B235" s="801" t="s">
        <v>358</v>
      </c>
      <c r="C235" s="802"/>
      <c r="D235" s="802"/>
      <c r="E235" s="754" t="s">
        <v>0</v>
      </c>
      <c r="F235" s="755">
        <v>1</v>
      </c>
      <c r="G235" s="895"/>
      <c r="H235" s="906">
        <f>F235*G235</f>
        <v>0</v>
      </c>
    </row>
    <row r="236" spans="1:8">
      <c r="A236" s="521"/>
      <c r="B236" s="521"/>
      <c r="C236" s="521"/>
      <c r="D236" s="521"/>
      <c r="E236" s="521"/>
      <c r="F236" s="522" t="s">
        <v>439</v>
      </c>
      <c r="G236" s="1017">
        <f>SUM(H231:H235)</f>
        <v>0</v>
      </c>
      <c r="H236" s="1018"/>
    </row>
    <row r="237" spans="1:8">
      <c r="A237" s="524">
        <v>7</v>
      </c>
      <c r="B237" s="505" t="s">
        <v>440</v>
      </c>
      <c r="C237" s="506"/>
      <c r="D237" s="506"/>
      <c r="E237" s="506"/>
      <c r="F237" s="507"/>
      <c r="G237" s="907"/>
      <c r="H237" s="908"/>
    </row>
    <row r="238" spans="1:8" ht="13">
      <c r="A238" s="504" t="s">
        <v>441</v>
      </c>
      <c r="B238" s="505" t="s">
        <v>362</v>
      </c>
      <c r="C238" s="506"/>
      <c r="D238" s="506"/>
      <c r="E238" s="506"/>
      <c r="F238" s="507"/>
      <c r="G238" s="907"/>
      <c r="H238" s="908"/>
    </row>
    <row r="239" spans="1:8" ht="48">
      <c r="A239" s="510">
        <v>1</v>
      </c>
      <c r="B239" s="798" t="s">
        <v>363</v>
      </c>
      <c r="C239" s="802"/>
      <c r="D239" s="802"/>
      <c r="E239" s="746" t="s">
        <v>364</v>
      </c>
      <c r="F239" s="800">
        <v>1</v>
      </c>
      <c r="G239" s="895"/>
      <c r="H239" s="906">
        <f t="shared" ref="H239:H248" si="27">F239*G239</f>
        <v>0</v>
      </c>
    </row>
    <row r="240" spans="1:8" ht="76">
      <c r="A240" s="510">
        <f>A239+1</f>
        <v>2</v>
      </c>
      <c r="B240" s="798" t="s">
        <v>365</v>
      </c>
      <c r="C240" s="802"/>
      <c r="D240" s="802"/>
      <c r="E240" s="803" t="s">
        <v>366</v>
      </c>
      <c r="F240" s="800">
        <v>30</v>
      </c>
      <c r="G240" s="895"/>
      <c r="H240" s="906">
        <f t="shared" si="27"/>
        <v>0</v>
      </c>
    </row>
    <row r="241" spans="1:8" ht="48">
      <c r="A241" s="510">
        <f>A240+1</f>
        <v>3</v>
      </c>
      <c r="B241" s="798" t="s">
        <v>367</v>
      </c>
      <c r="C241" s="802"/>
      <c r="D241" s="802"/>
      <c r="E241" s="746" t="s">
        <v>366</v>
      </c>
      <c r="F241" s="800">
        <v>50</v>
      </c>
      <c r="G241" s="909"/>
      <c r="H241" s="906">
        <f t="shared" si="27"/>
        <v>0</v>
      </c>
    </row>
    <row r="242" spans="1:8" ht="60">
      <c r="A242" s="510">
        <f t="shared" ref="A242:A248" si="28">A241+1</f>
        <v>4</v>
      </c>
      <c r="B242" s="798" t="s">
        <v>368</v>
      </c>
      <c r="C242" s="802"/>
      <c r="D242" s="802"/>
      <c r="E242" s="746" t="s">
        <v>366</v>
      </c>
      <c r="F242" s="800">
        <v>100</v>
      </c>
      <c r="G242" s="909"/>
      <c r="H242" s="906">
        <f t="shared" si="27"/>
        <v>0</v>
      </c>
    </row>
    <row r="243" spans="1:8" ht="36">
      <c r="A243" s="510">
        <f t="shared" si="28"/>
        <v>5</v>
      </c>
      <c r="B243" s="798" t="s">
        <v>369</v>
      </c>
      <c r="C243" s="802"/>
      <c r="D243" s="802"/>
      <c r="E243" s="746" t="s">
        <v>364</v>
      </c>
      <c r="F243" s="800">
        <v>5</v>
      </c>
      <c r="G243" s="909"/>
      <c r="H243" s="906">
        <f t="shared" si="27"/>
        <v>0</v>
      </c>
    </row>
    <row r="244" spans="1:8" ht="36">
      <c r="A244" s="510">
        <f t="shared" si="28"/>
        <v>6</v>
      </c>
      <c r="B244" s="798" t="s">
        <v>370</v>
      </c>
      <c r="C244" s="802"/>
      <c r="D244" s="802"/>
      <c r="E244" s="746" t="s">
        <v>0</v>
      </c>
      <c r="F244" s="800">
        <v>10</v>
      </c>
      <c r="G244" s="909"/>
      <c r="H244" s="906">
        <f t="shared" si="27"/>
        <v>0</v>
      </c>
    </row>
    <row r="245" spans="1:8" ht="60">
      <c r="A245" s="510">
        <f t="shared" si="28"/>
        <v>7</v>
      </c>
      <c r="B245" s="798" t="s">
        <v>371</v>
      </c>
      <c r="C245" s="802"/>
      <c r="D245" s="802"/>
      <c r="E245" s="803" t="s">
        <v>366</v>
      </c>
      <c r="F245" s="805">
        <v>25</v>
      </c>
      <c r="G245" s="910"/>
      <c r="H245" s="906">
        <f t="shared" si="27"/>
        <v>0</v>
      </c>
    </row>
    <row r="246" spans="1:8" ht="60">
      <c r="A246" s="510">
        <f t="shared" si="28"/>
        <v>8</v>
      </c>
      <c r="B246" s="798" t="s">
        <v>372</v>
      </c>
      <c r="C246" s="802"/>
      <c r="D246" s="802"/>
      <c r="E246" s="803" t="s">
        <v>366</v>
      </c>
      <c r="F246" s="805">
        <v>5</v>
      </c>
      <c r="G246" s="910"/>
      <c r="H246" s="906">
        <f t="shared" si="27"/>
        <v>0</v>
      </c>
    </row>
    <row r="247" spans="1:8" ht="168">
      <c r="A247" s="510">
        <f>+A246+1</f>
        <v>9</v>
      </c>
      <c r="B247" s="798" t="s">
        <v>373</v>
      </c>
      <c r="C247" s="802"/>
      <c r="D247" s="802"/>
      <c r="E247" s="803" t="s">
        <v>364</v>
      </c>
      <c r="F247" s="805">
        <v>1</v>
      </c>
      <c r="G247" s="910"/>
      <c r="H247" s="906">
        <f t="shared" si="27"/>
        <v>0</v>
      </c>
    </row>
    <row r="248" spans="1:8" ht="24">
      <c r="A248" s="510">
        <f t="shared" si="28"/>
        <v>10</v>
      </c>
      <c r="B248" s="798" t="s">
        <v>374</v>
      </c>
      <c r="C248" s="802"/>
      <c r="D248" s="802"/>
      <c r="E248" s="746" t="s">
        <v>364</v>
      </c>
      <c r="F248" s="805">
        <v>1</v>
      </c>
      <c r="G248" s="895"/>
      <c r="H248" s="906">
        <f t="shared" si="27"/>
        <v>0</v>
      </c>
    </row>
    <row r="249" spans="1:8">
      <c r="A249" s="521"/>
      <c r="B249" s="521"/>
      <c r="C249" s="521"/>
      <c r="D249" s="521"/>
      <c r="E249" s="521"/>
      <c r="F249" s="522" t="s">
        <v>442</v>
      </c>
      <c r="G249" s="1017">
        <f>SUM(H239:H248)</f>
        <v>0</v>
      </c>
      <c r="H249" s="1018"/>
    </row>
    <row r="250" spans="1:8">
      <c r="A250" s="524">
        <v>7</v>
      </c>
      <c r="B250" s="505" t="s">
        <v>440</v>
      </c>
      <c r="C250" s="506"/>
      <c r="D250" s="506"/>
      <c r="E250" s="506"/>
      <c r="F250" s="529"/>
      <c r="G250" s="907"/>
      <c r="H250" s="908"/>
    </row>
    <row r="251" spans="1:8" ht="13">
      <c r="A251" s="504" t="s">
        <v>443</v>
      </c>
      <c r="B251" s="505" t="s">
        <v>377</v>
      </c>
      <c r="C251" s="506"/>
      <c r="D251" s="506"/>
      <c r="E251" s="506"/>
      <c r="F251" s="529"/>
      <c r="G251" s="907"/>
      <c r="H251" s="908"/>
    </row>
    <row r="252" spans="1:8" ht="84">
      <c r="A252" s="510">
        <f>1</f>
        <v>1</v>
      </c>
      <c r="B252" s="810" t="s">
        <v>378</v>
      </c>
      <c r="C252" s="802"/>
      <c r="D252" s="802"/>
      <c r="E252" s="746" t="s">
        <v>364</v>
      </c>
      <c r="F252" s="805">
        <v>1</v>
      </c>
      <c r="G252" s="895"/>
      <c r="H252" s="906">
        <f t="shared" ref="H252:H261" si="29">F252*G252</f>
        <v>0</v>
      </c>
    </row>
    <row r="253" spans="1:8" ht="60">
      <c r="A253" s="510">
        <f t="shared" ref="A253:A261" si="30">A252+1</f>
        <v>2</v>
      </c>
      <c r="B253" s="798" t="s">
        <v>379</v>
      </c>
      <c r="C253" s="802"/>
      <c r="D253" s="802"/>
      <c r="E253" s="746" t="s">
        <v>364</v>
      </c>
      <c r="F253" s="800">
        <v>1</v>
      </c>
      <c r="G253" s="895"/>
      <c r="H253" s="906">
        <f t="shared" si="29"/>
        <v>0</v>
      </c>
    </row>
    <row r="254" spans="1:8" ht="48">
      <c r="A254" s="510">
        <f t="shared" si="30"/>
        <v>3</v>
      </c>
      <c r="B254" s="798" t="s">
        <v>380</v>
      </c>
      <c r="C254" s="802"/>
      <c r="D254" s="802"/>
      <c r="E254" s="803" t="s">
        <v>364</v>
      </c>
      <c r="F254" s="805">
        <v>1</v>
      </c>
      <c r="G254" s="895"/>
      <c r="H254" s="906">
        <f t="shared" si="29"/>
        <v>0</v>
      </c>
    </row>
    <row r="255" spans="1:8" ht="132">
      <c r="A255" s="510">
        <f>A254+1</f>
        <v>4</v>
      </c>
      <c r="B255" s="798" t="s">
        <v>381</v>
      </c>
      <c r="C255" s="802"/>
      <c r="D255" s="802"/>
      <c r="E255" s="746" t="s">
        <v>0</v>
      </c>
      <c r="F255" s="800">
        <v>5</v>
      </c>
      <c r="G255" s="909"/>
      <c r="H255" s="906">
        <f t="shared" si="29"/>
        <v>0</v>
      </c>
    </row>
    <row r="256" spans="1:8" ht="132">
      <c r="A256" s="510">
        <f t="shared" si="30"/>
        <v>5</v>
      </c>
      <c r="B256" s="798" t="s">
        <v>382</v>
      </c>
      <c r="C256" s="802"/>
      <c r="D256" s="802"/>
      <c r="E256" s="746" t="s">
        <v>366</v>
      </c>
      <c r="F256" s="803">
        <v>25</v>
      </c>
      <c r="G256" s="895"/>
      <c r="H256" s="906">
        <f t="shared" si="29"/>
        <v>0</v>
      </c>
    </row>
    <row r="257" spans="1:8" ht="144">
      <c r="A257" s="510">
        <f>+A256+1</f>
        <v>6</v>
      </c>
      <c r="B257" s="798" t="s">
        <v>383</v>
      </c>
      <c r="C257" s="802"/>
      <c r="D257" s="802"/>
      <c r="E257" s="746" t="s">
        <v>366</v>
      </c>
      <c r="F257" s="803">
        <v>5</v>
      </c>
      <c r="G257" s="895"/>
      <c r="H257" s="906">
        <f t="shared" si="29"/>
        <v>0</v>
      </c>
    </row>
    <row r="258" spans="1:8" ht="108">
      <c r="A258" s="510">
        <f t="shared" si="30"/>
        <v>7</v>
      </c>
      <c r="B258" s="798" t="s">
        <v>384</v>
      </c>
      <c r="C258" s="802"/>
      <c r="D258" s="802"/>
      <c r="E258" s="746" t="s">
        <v>364</v>
      </c>
      <c r="F258" s="803">
        <v>1</v>
      </c>
      <c r="G258" s="895"/>
      <c r="H258" s="906">
        <f t="shared" si="29"/>
        <v>0</v>
      </c>
    </row>
    <row r="259" spans="1:8" ht="36">
      <c r="A259" s="510">
        <f t="shared" si="30"/>
        <v>8</v>
      </c>
      <c r="B259" s="798" t="s">
        <v>385</v>
      </c>
      <c r="C259" s="802"/>
      <c r="D259" s="802"/>
      <c r="E259" s="746" t="s">
        <v>364</v>
      </c>
      <c r="F259" s="803">
        <v>1</v>
      </c>
      <c r="G259" s="895"/>
      <c r="H259" s="906">
        <f t="shared" si="29"/>
        <v>0</v>
      </c>
    </row>
    <row r="260" spans="1:8" ht="24">
      <c r="A260" s="510">
        <f t="shared" si="30"/>
        <v>9</v>
      </c>
      <c r="B260" s="798" t="s">
        <v>386</v>
      </c>
      <c r="C260" s="802"/>
      <c r="D260" s="802"/>
      <c r="E260" s="746" t="s">
        <v>0</v>
      </c>
      <c r="F260" s="805">
        <v>5</v>
      </c>
      <c r="G260" s="895"/>
      <c r="H260" s="906">
        <f t="shared" si="29"/>
        <v>0</v>
      </c>
    </row>
    <row r="261" spans="1:8" ht="36">
      <c r="A261" s="510">
        <f t="shared" si="30"/>
        <v>10</v>
      </c>
      <c r="B261" s="798" t="s">
        <v>387</v>
      </c>
      <c r="C261" s="802"/>
      <c r="D261" s="802"/>
      <c r="E261" s="746" t="s">
        <v>388</v>
      </c>
      <c r="F261" s="803">
        <v>2</v>
      </c>
      <c r="G261" s="895"/>
      <c r="H261" s="906">
        <f t="shared" si="29"/>
        <v>0</v>
      </c>
    </row>
    <row r="262" spans="1:8" ht="13" thickBot="1">
      <c r="A262" s="521"/>
      <c r="B262" s="521"/>
      <c r="C262" s="521"/>
      <c r="D262" s="521"/>
      <c r="E262" s="521"/>
      <c r="F262" s="522" t="s">
        <v>444</v>
      </c>
      <c r="G262" s="1017">
        <f>SUM(H252:H261)</f>
        <v>0</v>
      </c>
      <c r="H262" s="1018"/>
    </row>
    <row r="263" spans="1:8" ht="13" thickBot="1">
      <c r="A263" s="538"/>
      <c r="B263" s="1019" t="s">
        <v>445</v>
      </c>
      <c r="C263" s="1020"/>
      <c r="D263" s="1020"/>
      <c r="E263" s="1020"/>
      <c r="F263" s="1021"/>
      <c r="G263" s="1022">
        <f>SUM(G236,G249,G262)</f>
        <v>0</v>
      </c>
      <c r="H263" s="1023"/>
    </row>
    <row r="264" spans="1:8">
      <c r="G264" s="911"/>
      <c r="H264" s="911"/>
    </row>
    <row r="265" spans="1:8">
      <c r="G265" s="911"/>
      <c r="H265" s="911"/>
    </row>
    <row r="266" spans="1:8" ht="26">
      <c r="A266" s="497">
        <v>8</v>
      </c>
      <c r="B266" s="498" t="s">
        <v>446</v>
      </c>
      <c r="C266" s="499"/>
      <c r="D266" s="499"/>
      <c r="E266" s="499"/>
      <c r="F266" s="500"/>
      <c r="G266" s="912"/>
      <c r="H266" s="913"/>
    </row>
    <row r="267" spans="1:8" ht="13">
      <c r="A267" s="504" t="s">
        <v>447</v>
      </c>
      <c r="B267" s="505" t="s">
        <v>351</v>
      </c>
      <c r="C267" s="506"/>
      <c r="D267" s="506"/>
      <c r="E267" s="506"/>
      <c r="F267" s="507"/>
      <c r="G267" s="907"/>
      <c r="H267" s="908"/>
    </row>
    <row r="268" spans="1:8" ht="284">
      <c r="A268" s="510">
        <f>1</f>
        <v>1</v>
      </c>
      <c r="B268" s="798" t="s">
        <v>354</v>
      </c>
      <c r="C268" s="746" t="s">
        <v>353</v>
      </c>
      <c r="D268" s="746" t="s">
        <v>353</v>
      </c>
      <c r="E268" s="754" t="s">
        <v>0</v>
      </c>
      <c r="F268" s="755">
        <v>1</v>
      </c>
      <c r="G268" s="895"/>
      <c r="H268" s="906">
        <f>F268*G268</f>
        <v>0</v>
      </c>
    </row>
    <row r="269" spans="1:8" ht="36">
      <c r="A269" s="510">
        <f>A268+1</f>
        <v>2</v>
      </c>
      <c r="B269" s="798" t="s">
        <v>355</v>
      </c>
      <c r="C269" s="799" t="s">
        <v>353</v>
      </c>
      <c r="D269" s="799" t="s">
        <v>353</v>
      </c>
      <c r="E269" s="754" t="s">
        <v>0</v>
      </c>
      <c r="F269" s="755">
        <v>1</v>
      </c>
      <c r="G269" s="895"/>
      <c r="H269" s="906">
        <f>F269*G269</f>
        <v>0</v>
      </c>
    </row>
    <row r="270" spans="1:8" ht="36">
      <c r="A270" s="510">
        <f>A269+1</f>
        <v>3</v>
      </c>
      <c r="B270" s="798" t="s">
        <v>356</v>
      </c>
      <c r="C270" s="799" t="s">
        <v>353</v>
      </c>
      <c r="D270" s="799" t="s">
        <v>353</v>
      </c>
      <c r="E270" s="754" t="s">
        <v>0</v>
      </c>
      <c r="F270" s="755">
        <v>1</v>
      </c>
      <c r="G270" s="895"/>
      <c r="H270" s="906">
        <f>F270*G270</f>
        <v>0</v>
      </c>
    </row>
    <row r="271" spans="1:8" ht="132">
      <c r="A271" s="510">
        <f>A270+1</f>
        <v>4</v>
      </c>
      <c r="B271" s="798" t="s">
        <v>357</v>
      </c>
      <c r="C271" s="746"/>
      <c r="D271" s="746" t="s">
        <v>353</v>
      </c>
      <c r="E271" s="746" t="s">
        <v>0</v>
      </c>
      <c r="F271" s="800">
        <v>2</v>
      </c>
      <c r="G271" s="895"/>
      <c r="H271" s="906">
        <f>F271*G271</f>
        <v>0</v>
      </c>
    </row>
    <row r="272" spans="1:8" ht="204">
      <c r="A272" s="510">
        <f>A271+1</f>
        <v>5</v>
      </c>
      <c r="B272" s="801" t="s">
        <v>358</v>
      </c>
      <c r="C272" s="802"/>
      <c r="D272" s="802"/>
      <c r="E272" s="754" t="s">
        <v>0</v>
      </c>
      <c r="F272" s="755">
        <v>1</v>
      </c>
      <c r="G272" s="895"/>
      <c r="H272" s="906">
        <f>F272*G272</f>
        <v>0</v>
      </c>
    </row>
    <row r="273" spans="1:8">
      <c r="A273" s="521"/>
      <c r="B273" s="811"/>
      <c r="C273" s="811"/>
      <c r="D273" s="811"/>
      <c r="E273" s="811"/>
      <c r="F273" s="812" t="s">
        <v>448</v>
      </c>
      <c r="G273" s="1024">
        <f>SUM(H268:H272)</f>
        <v>0</v>
      </c>
      <c r="H273" s="1025"/>
    </row>
    <row r="274" spans="1:8">
      <c r="A274" s="524">
        <v>8</v>
      </c>
      <c r="B274" s="813" t="s">
        <v>449</v>
      </c>
      <c r="C274" s="814"/>
      <c r="D274" s="814"/>
      <c r="E274" s="814"/>
      <c r="F274" s="815"/>
      <c r="G274" s="914"/>
      <c r="H274" s="915"/>
    </row>
    <row r="275" spans="1:8" ht="13">
      <c r="A275" s="504" t="s">
        <v>450</v>
      </c>
      <c r="B275" s="813" t="s">
        <v>362</v>
      </c>
      <c r="C275" s="814"/>
      <c r="D275" s="814"/>
      <c r="E275" s="814"/>
      <c r="F275" s="815"/>
      <c r="G275" s="914"/>
      <c r="H275" s="915"/>
    </row>
    <row r="276" spans="1:8" ht="48">
      <c r="A276" s="510">
        <v>1</v>
      </c>
      <c r="B276" s="798" t="s">
        <v>363</v>
      </c>
      <c r="C276" s="802"/>
      <c r="D276" s="802"/>
      <c r="E276" s="746" t="s">
        <v>364</v>
      </c>
      <c r="F276" s="800">
        <v>1</v>
      </c>
      <c r="G276" s="895"/>
      <c r="H276" s="906">
        <f t="shared" ref="H276:H285" si="31">F276*G276</f>
        <v>0</v>
      </c>
    </row>
    <row r="277" spans="1:8" ht="76">
      <c r="A277" s="510">
        <f>A276+1</f>
        <v>2</v>
      </c>
      <c r="B277" s="798" t="s">
        <v>365</v>
      </c>
      <c r="C277" s="802"/>
      <c r="D277" s="802"/>
      <c r="E277" s="803" t="s">
        <v>366</v>
      </c>
      <c r="F277" s="800">
        <v>30</v>
      </c>
      <c r="G277" s="895"/>
      <c r="H277" s="906">
        <f t="shared" si="31"/>
        <v>0</v>
      </c>
    </row>
    <row r="278" spans="1:8" ht="48">
      <c r="A278" s="510">
        <f>A277+1</f>
        <v>3</v>
      </c>
      <c r="B278" s="798" t="s">
        <v>367</v>
      </c>
      <c r="C278" s="802"/>
      <c r="D278" s="802"/>
      <c r="E278" s="746" t="s">
        <v>366</v>
      </c>
      <c r="F278" s="800">
        <v>50</v>
      </c>
      <c r="G278" s="909"/>
      <c r="H278" s="906">
        <f t="shared" si="31"/>
        <v>0</v>
      </c>
    </row>
    <row r="279" spans="1:8" ht="60">
      <c r="A279" s="510">
        <f t="shared" ref="A279:A284" si="32">A278+1</f>
        <v>4</v>
      </c>
      <c r="B279" s="798" t="s">
        <v>368</v>
      </c>
      <c r="C279" s="802"/>
      <c r="D279" s="802"/>
      <c r="E279" s="746" t="s">
        <v>366</v>
      </c>
      <c r="F279" s="800">
        <v>100</v>
      </c>
      <c r="G279" s="909"/>
      <c r="H279" s="906">
        <f t="shared" si="31"/>
        <v>0</v>
      </c>
    </row>
    <row r="280" spans="1:8" ht="36">
      <c r="A280" s="510">
        <f t="shared" si="32"/>
        <v>5</v>
      </c>
      <c r="B280" s="798" t="s">
        <v>369</v>
      </c>
      <c r="C280" s="802"/>
      <c r="D280" s="802"/>
      <c r="E280" s="746" t="s">
        <v>364</v>
      </c>
      <c r="F280" s="800">
        <v>5</v>
      </c>
      <c r="G280" s="909"/>
      <c r="H280" s="906">
        <f t="shared" si="31"/>
        <v>0</v>
      </c>
    </row>
    <row r="281" spans="1:8" ht="36">
      <c r="A281" s="510">
        <f t="shared" si="32"/>
        <v>6</v>
      </c>
      <c r="B281" s="798" t="s">
        <v>370</v>
      </c>
      <c r="C281" s="802"/>
      <c r="D281" s="802"/>
      <c r="E281" s="746" t="s">
        <v>0</v>
      </c>
      <c r="F281" s="800">
        <v>14</v>
      </c>
      <c r="G281" s="909"/>
      <c r="H281" s="906">
        <f t="shared" si="31"/>
        <v>0</v>
      </c>
    </row>
    <row r="282" spans="1:8" ht="60">
      <c r="A282" s="510">
        <f t="shared" si="32"/>
        <v>7</v>
      </c>
      <c r="B282" s="798" t="s">
        <v>371</v>
      </c>
      <c r="C282" s="802"/>
      <c r="D282" s="802"/>
      <c r="E282" s="803" t="s">
        <v>366</v>
      </c>
      <c r="F282" s="805">
        <v>25</v>
      </c>
      <c r="G282" s="910"/>
      <c r="H282" s="906">
        <f t="shared" si="31"/>
        <v>0</v>
      </c>
    </row>
    <row r="283" spans="1:8" ht="60">
      <c r="A283" s="510">
        <f t="shared" si="32"/>
        <v>8</v>
      </c>
      <c r="B283" s="798" t="s">
        <v>372</v>
      </c>
      <c r="C283" s="802"/>
      <c r="D283" s="802"/>
      <c r="E283" s="803" t="s">
        <v>366</v>
      </c>
      <c r="F283" s="805">
        <v>5</v>
      </c>
      <c r="G283" s="910"/>
      <c r="H283" s="906">
        <f t="shared" si="31"/>
        <v>0</v>
      </c>
    </row>
    <row r="284" spans="1:8" ht="168">
      <c r="A284" s="510">
        <f t="shared" si="32"/>
        <v>9</v>
      </c>
      <c r="B284" s="798" t="s">
        <v>373</v>
      </c>
      <c r="C284" s="802"/>
      <c r="D284" s="802"/>
      <c r="E284" s="803" t="s">
        <v>364</v>
      </c>
      <c r="F284" s="805">
        <v>1</v>
      </c>
      <c r="G284" s="910"/>
      <c r="H284" s="906">
        <f t="shared" si="31"/>
        <v>0</v>
      </c>
    </row>
    <row r="285" spans="1:8" ht="24">
      <c r="A285" s="510">
        <f>A284+1</f>
        <v>10</v>
      </c>
      <c r="B285" s="798" t="s">
        <v>374</v>
      </c>
      <c r="C285" s="802"/>
      <c r="D285" s="802"/>
      <c r="E285" s="746" t="s">
        <v>364</v>
      </c>
      <c r="F285" s="805">
        <v>1</v>
      </c>
      <c r="G285" s="895"/>
      <c r="H285" s="906">
        <f t="shared" si="31"/>
        <v>0</v>
      </c>
    </row>
    <row r="286" spans="1:8">
      <c r="A286" s="521"/>
      <c r="B286" s="521"/>
      <c r="C286" s="521"/>
      <c r="D286" s="521"/>
      <c r="E286" s="521"/>
      <c r="F286" s="522" t="s">
        <v>451</v>
      </c>
      <c r="G286" s="1017">
        <f>SUM(H276:H285)</f>
        <v>0</v>
      </c>
      <c r="H286" s="1018"/>
    </row>
    <row r="287" spans="1:8">
      <c r="A287" s="524">
        <v>8</v>
      </c>
      <c r="B287" s="505" t="s">
        <v>449</v>
      </c>
      <c r="C287" s="506"/>
      <c r="D287" s="506"/>
      <c r="E287" s="506"/>
      <c r="F287" s="529"/>
      <c r="G287" s="907"/>
      <c r="H287" s="908"/>
    </row>
    <row r="288" spans="1:8" ht="13">
      <c r="A288" s="504" t="s">
        <v>452</v>
      </c>
      <c r="B288" s="505" t="s">
        <v>377</v>
      </c>
      <c r="C288" s="506"/>
      <c r="D288" s="506"/>
      <c r="E288" s="506"/>
      <c r="F288" s="529"/>
      <c r="G288" s="907"/>
      <c r="H288" s="908"/>
    </row>
    <row r="289" spans="1:8" ht="84">
      <c r="A289" s="510">
        <f>1</f>
        <v>1</v>
      </c>
      <c r="B289" s="810" t="s">
        <v>378</v>
      </c>
      <c r="C289" s="802"/>
      <c r="D289" s="802"/>
      <c r="E289" s="746" t="s">
        <v>364</v>
      </c>
      <c r="F289" s="805">
        <v>1</v>
      </c>
      <c r="G289" s="895"/>
      <c r="H289" s="906">
        <f t="shared" ref="H289:H298" si="33">F289*G289</f>
        <v>0</v>
      </c>
    </row>
    <row r="290" spans="1:8" ht="60">
      <c r="A290" s="510">
        <f t="shared" ref="A290:A298" si="34">A289+1</f>
        <v>2</v>
      </c>
      <c r="B290" s="798" t="s">
        <v>379</v>
      </c>
      <c r="C290" s="802"/>
      <c r="D290" s="802"/>
      <c r="E290" s="746" t="s">
        <v>364</v>
      </c>
      <c r="F290" s="800">
        <v>1</v>
      </c>
      <c r="G290" s="895"/>
      <c r="H290" s="906">
        <f t="shared" si="33"/>
        <v>0</v>
      </c>
    </row>
    <row r="291" spans="1:8" ht="48">
      <c r="A291" s="510">
        <f t="shared" si="34"/>
        <v>3</v>
      </c>
      <c r="B291" s="798" t="s">
        <v>380</v>
      </c>
      <c r="C291" s="802"/>
      <c r="D291" s="802"/>
      <c r="E291" s="803" t="s">
        <v>364</v>
      </c>
      <c r="F291" s="805">
        <v>1</v>
      </c>
      <c r="G291" s="895"/>
      <c r="H291" s="906">
        <f t="shared" si="33"/>
        <v>0</v>
      </c>
    </row>
    <row r="292" spans="1:8" ht="132">
      <c r="A292" s="510">
        <f>A291+1</f>
        <v>4</v>
      </c>
      <c r="B292" s="798" t="s">
        <v>381</v>
      </c>
      <c r="C292" s="802"/>
      <c r="D292" s="802"/>
      <c r="E292" s="746" t="s">
        <v>0</v>
      </c>
      <c r="F292" s="800">
        <v>7</v>
      </c>
      <c r="G292" s="909"/>
      <c r="H292" s="906">
        <f t="shared" si="33"/>
        <v>0</v>
      </c>
    </row>
    <row r="293" spans="1:8" ht="132">
      <c r="A293" s="510">
        <f t="shared" si="34"/>
        <v>5</v>
      </c>
      <c r="B293" s="798" t="s">
        <v>382</v>
      </c>
      <c r="C293" s="802"/>
      <c r="D293" s="802"/>
      <c r="E293" s="746" t="s">
        <v>366</v>
      </c>
      <c r="F293" s="803">
        <v>25</v>
      </c>
      <c r="G293" s="895"/>
      <c r="H293" s="906">
        <f t="shared" si="33"/>
        <v>0</v>
      </c>
    </row>
    <row r="294" spans="1:8" ht="144">
      <c r="A294" s="510">
        <f t="shared" si="34"/>
        <v>6</v>
      </c>
      <c r="B294" s="798" t="s">
        <v>383</v>
      </c>
      <c r="C294" s="802"/>
      <c r="D294" s="802"/>
      <c r="E294" s="746" t="s">
        <v>366</v>
      </c>
      <c r="F294" s="803">
        <v>5</v>
      </c>
      <c r="G294" s="895"/>
      <c r="H294" s="906">
        <f t="shared" si="33"/>
        <v>0</v>
      </c>
    </row>
    <row r="295" spans="1:8" ht="108">
      <c r="A295" s="510">
        <f t="shared" si="34"/>
        <v>7</v>
      </c>
      <c r="B295" s="798" t="s">
        <v>384</v>
      </c>
      <c r="C295" s="802"/>
      <c r="D295" s="802"/>
      <c r="E295" s="746" t="s">
        <v>364</v>
      </c>
      <c r="F295" s="803">
        <v>1</v>
      </c>
      <c r="G295" s="895"/>
      <c r="H295" s="906">
        <f t="shared" si="33"/>
        <v>0</v>
      </c>
    </row>
    <row r="296" spans="1:8" ht="36">
      <c r="A296" s="510">
        <f t="shared" si="34"/>
        <v>8</v>
      </c>
      <c r="B296" s="798" t="s">
        <v>385</v>
      </c>
      <c r="C296" s="802"/>
      <c r="D296" s="802"/>
      <c r="E296" s="746" t="s">
        <v>364</v>
      </c>
      <c r="F296" s="803">
        <v>1</v>
      </c>
      <c r="G296" s="895"/>
      <c r="H296" s="906">
        <f t="shared" si="33"/>
        <v>0</v>
      </c>
    </row>
    <row r="297" spans="1:8" ht="24">
      <c r="A297" s="510">
        <f t="shared" si="34"/>
        <v>9</v>
      </c>
      <c r="B297" s="798" t="s">
        <v>386</v>
      </c>
      <c r="C297" s="802"/>
      <c r="D297" s="802"/>
      <c r="E297" s="746" t="s">
        <v>0</v>
      </c>
      <c r="F297" s="805">
        <v>7</v>
      </c>
      <c r="G297" s="895"/>
      <c r="H297" s="906">
        <f t="shared" si="33"/>
        <v>0</v>
      </c>
    </row>
    <row r="298" spans="1:8" ht="36">
      <c r="A298" s="510">
        <f t="shared" si="34"/>
        <v>10</v>
      </c>
      <c r="B298" s="798" t="s">
        <v>387</v>
      </c>
      <c r="C298" s="802"/>
      <c r="D298" s="802"/>
      <c r="E298" s="746" t="s">
        <v>388</v>
      </c>
      <c r="F298" s="803">
        <v>2</v>
      </c>
      <c r="G298" s="895"/>
      <c r="H298" s="906">
        <f t="shared" si="33"/>
        <v>0</v>
      </c>
    </row>
    <row r="299" spans="1:8" ht="13" thickBot="1">
      <c r="A299" s="521"/>
      <c r="B299" s="521"/>
      <c r="C299" s="521"/>
      <c r="D299" s="521"/>
      <c r="E299" s="521"/>
      <c r="F299" s="522" t="s">
        <v>453</v>
      </c>
      <c r="G299" s="1017">
        <f>SUM(H289:H298)</f>
        <v>0</v>
      </c>
      <c r="H299" s="1018"/>
    </row>
    <row r="300" spans="1:8" ht="13" thickBot="1">
      <c r="A300" s="538"/>
      <c r="B300" s="1019" t="s">
        <v>454</v>
      </c>
      <c r="C300" s="1020"/>
      <c r="D300" s="1020"/>
      <c r="E300" s="1020"/>
      <c r="F300" s="1021"/>
      <c r="G300" s="1022">
        <f>SUM(G273,G286,G299)</f>
        <v>0</v>
      </c>
      <c r="H300" s="1023"/>
    </row>
    <row r="301" spans="1:8">
      <c r="G301" s="911"/>
      <c r="H301" s="911"/>
    </row>
    <row r="302" spans="1:8">
      <c r="G302" s="911"/>
      <c r="H302" s="911"/>
    </row>
    <row r="303" spans="1:8" ht="26">
      <c r="A303" s="497">
        <v>9</v>
      </c>
      <c r="B303" s="498" t="s">
        <v>455</v>
      </c>
      <c r="C303" s="499"/>
      <c r="D303" s="499"/>
      <c r="E303" s="499"/>
      <c r="F303" s="500"/>
      <c r="G303" s="912"/>
      <c r="H303" s="913"/>
    </row>
    <row r="304" spans="1:8" ht="13">
      <c r="A304" s="504" t="s">
        <v>456</v>
      </c>
      <c r="B304" s="505" t="s">
        <v>351</v>
      </c>
      <c r="C304" s="506"/>
      <c r="D304" s="506"/>
      <c r="E304" s="506"/>
      <c r="F304" s="507"/>
      <c r="G304" s="907"/>
      <c r="H304" s="908"/>
    </row>
    <row r="305" spans="1:8" ht="284">
      <c r="A305" s="510">
        <f>1</f>
        <v>1</v>
      </c>
      <c r="B305" s="798" t="s">
        <v>354</v>
      </c>
      <c r="C305" s="746" t="s">
        <v>353</v>
      </c>
      <c r="D305" s="746" t="s">
        <v>353</v>
      </c>
      <c r="E305" s="754" t="s">
        <v>0</v>
      </c>
      <c r="F305" s="755">
        <v>1</v>
      </c>
      <c r="G305" s="895"/>
      <c r="H305" s="906">
        <f>F305*G305</f>
        <v>0</v>
      </c>
    </row>
    <row r="306" spans="1:8" ht="36">
      <c r="A306" s="510">
        <f>A305+1</f>
        <v>2</v>
      </c>
      <c r="B306" s="798" t="s">
        <v>355</v>
      </c>
      <c r="C306" s="799" t="s">
        <v>353</v>
      </c>
      <c r="D306" s="799" t="s">
        <v>353</v>
      </c>
      <c r="E306" s="754" t="s">
        <v>0</v>
      </c>
      <c r="F306" s="755">
        <v>1</v>
      </c>
      <c r="G306" s="895"/>
      <c r="H306" s="906">
        <f>F306*G306</f>
        <v>0</v>
      </c>
    </row>
    <row r="307" spans="1:8" ht="36">
      <c r="A307" s="510">
        <f>A306+1</f>
        <v>3</v>
      </c>
      <c r="B307" s="798" t="s">
        <v>356</v>
      </c>
      <c r="C307" s="799" t="s">
        <v>353</v>
      </c>
      <c r="D307" s="799" t="s">
        <v>353</v>
      </c>
      <c r="E307" s="754" t="s">
        <v>0</v>
      </c>
      <c r="F307" s="755">
        <v>1</v>
      </c>
      <c r="G307" s="895"/>
      <c r="H307" s="906">
        <f>F307*G307</f>
        <v>0</v>
      </c>
    </row>
    <row r="308" spans="1:8" ht="132">
      <c r="A308" s="510">
        <f>A307+1</f>
        <v>4</v>
      </c>
      <c r="B308" s="798" t="s">
        <v>357</v>
      </c>
      <c r="C308" s="746"/>
      <c r="D308" s="746" t="s">
        <v>353</v>
      </c>
      <c r="E308" s="746" t="s">
        <v>0</v>
      </c>
      <c r="F308" s="800">
        <v>2</v>
      </c>
      <c r="G308" s="895"/>
      <c r="H308" s="906">
        <f>F308*G308</f>
        <v>0</v>
      </c>
    </row>
    <row r="309" spans="1:8" ht="204">
      <c r="A309" s="510">
        <f>A308+1</f>
        <v>5</v>
      </c>
      <c r="B309" s="801" t="s">
        <v>358</v>
      </c>
      <c r="C309" s="802"/>
      <c r="D309" s="802"/>
      <c r="E309" s="754" t="s">
        <v>0</v>
      </c>
      <c r="F309" s="755">
        <v>1</v>
      </c>
      <c r="G309" s="895"/>
      <c r="H309" s="906">
        <f>F309*G309</f>
        <v>0</v>
      </c>
    </row>
    <row r="310" spans="1:8">
      <c r="A310" s="521"/>
      <c r="B310" s="521"/>
      <c r="C310" s="521"/>
      <c r="D310" s="521"/>
      <c r="E310" s="521"/>
      <c r="F310" s="522" t="s">
        <v>457</v>
      </c>
      <c r="G310" s="1017">
        <f>SUM(H305:H309)</f>
        <v>0</v>
      </c>
      <c r="H310" s="1018"/>
    </row>
    <row r="311" spans="1:8">
      <c r="A311" s="524">
        <v>9</v>
      </c>
      <c r="B311" s="505" t="s">
        <v>458</v>
      </c>
      <c r="C311" s="506"/>
      <c r="D311" s="506"/>
      <c r="E311" s="506"/>
      <c r="F311" s="507"/>
      <c r="G311" s="907"/>
      <c r="H311" s="908"/>
    </row>
    <row r="312" spans="1:8" ht="13">
      <c r="A312" s="504" t="s">
        <v>459</v>
      </c>
      <c r="B312" s="505" t="s">
        <v>362</v>
      </c>
      <c r="C312" s="506"/>
      <c r="D312" s="506"/>
      <c r="E312" s="506"/>
      <c r="F312" s="507"/>
      <c r="G312" s="907"/>
      <c r="H312" s="908"/>
    </row>
    <row r="313" spans="1:8" ht="48">
      <c r="A313" s="510">
        <v>1</v>
      </c>
      <c r="B313" s="798" t="s">
        <v>363</v>
      </c>
      <c r="C313" s="802"/>
      <c r="D313" s="802"/>
      <c r="E313" s="746" t="s">
        <v>364</v>
      </c>
      <c r="F313" s="800">
        <v>1</v>
      </c>
      <c r="G313" s="895"/>
      <c r="H313" s="906">
        <f t="shared" ref="H313:H322" si="35">F313*G313</f>
        <v>0</v>
      </c>
    </row>
    <row r="314" spans="1:8" ht="76">
      <c r="A314" s="510">
        <f>A313+1</f>
        <v>2</v>
      </c>
      <c r="B314" s="798" t="s">
        <v>365</v>
      </c>
      <c r="C314" s="802"/>
      <c r="D314" s="802"/>
      <c r="E314" s="803" t="s">
        <v>366</v>
      </c>
      <c r="F314" s="800">
        <v>30</v>
      </c>
      <c r="G314" s="895"/>
      <c r="H314" s="906">
        <f t="shared" si="35"/>
        <v>0</v>
      </c>
    </row>
    <row r="315" spans="1:8" ht="48">
      <c r="A315" s="510">
        <f>A314+1</f>
        <v>3</v>
      </c>
      <c r="B315" s="798" t="s">
        <v>367</v>
      </c>
      <c r="C315" s="802"/>
      <c r="D315" s="802"/>
      <c r="E315" s="746" t="s">
        <v>366</v>
      </c>
      <c r="F315" s="800">
        <v>50</v>
      </c>
      <c r="G315" s="909"/>
      <c r="H315" s="906">
        <f t="shared" si="35"/>
        <v>0</v>
      </c>
    </row>
    <row r="316" spans="1:8" ht="60">
      <c r="A316" s="510">
        <f t="shared" ref="A316:A321" si="36">A315+1</f>
        <v>4</v>
      </c>
      <c r="B316" s="798" t="s">
        <v>368</v>
      </c>
      <c r="C316" s="802"/>
      <c r="D316" s="802"/>
      <c r="E316" s="746" t="s">
        <v>366</v>
      </c>
      <c r="F316" s="800">
        <v>100</v>
      </c>
      <c r="G316" s="909"/>
      <c r="H316" s="906">
        <f t="shared" si="35"/>
        <v>0</v>
      </c>
    </row>
    <row r="317" spans="1:8" ht="36">
      <c r="A317" s="510">
        <f t="shared" si="36"/>
        <v>5</v>
      </c>
      <c r="B317" s="798" t="s">
        <v>369</v>
      </c>
      <c r="C317" s="802"/>
      <c r="D317" s="802"/>
      <c r="E317" s="746" t="s">
        <v>364</v>
      </c>
      <c r="F317" s="800">
        <v>5</v>
      </c>
      <c r="G317" s="909"/>
      <c r="H317" s="906">
        <f t="shared" si="35"/>
        <v>0</v>
      </c>
    </row>
    <row r="318" spans="1:8" ht="36">
      <c r="A318" s="510">
        <f t="shared" si="36"/>
        <v>6</v>
      </c>
      <c r="B318" s="798" t="s">
        <v>370</v>
      </c>
      <c r="C318" s="802"/>
      <c r="D318" s="802"/>
      <c r="E318" s="746" t="s">
        <v>0</v>
      </c>
      <c r="F318" s="800">
        <v>24</v>
      </c>
      <c r="G318" s="909"/>
      <c r="H318" s="906">
        <f t="shared" si="35"/>
        <v>0</v>
      </c>
    </row>
    <row r="319" spans="1:8" ht="60">
      <c r="A319" s="510">
        <f t="shared" si="36"/>
        <v>7</v>
      </c>
      <c r="B319" s="798" t="s">
        <v>371</v>
      </c>
      <c r="C319" s="802"/>
      <c r="D319" s="802"/>
      <c r="E319" s="803" t="s">
        <v>366</v>
      </c>
      <c r="F319" s="805">
        <v>25</v>
      </c>
      <c r="G319" s="910"/>
      <c r="H319" s="906">
        <f t="shared" si="35"/>
        <v>0</v>
      </c>
    </row>
    <row r="320" spans="1:8" ht="60">
      <c r="A320" s="510">
        <f t="shared" si="36"/>
        <v>8</v>
      </c>
      <c r="B320" s="798" t="s">
        <v>372</v>
      </c>
      <c r="C320" s="802"/>
      <c r="D320" s="802"/>
      <c r="E320" s="803" t="s">
        <v>366</v>
      </c>
      <c r="F320" s="805">
        <v>5</v>
      </c>
      <c r="G320" s="910"/>
      <c r="H320" s="906">
        <f t="shared" si="35"/>
        <v>0</v>
      </c>
    </row>
    <row r="321" spans="1:8" ht="168">
      <c r="A321" s="510">
        <f t="shared" si="36"/>
        <v>9</v>
      </c>
      <c r="B321" s="798" t="s">
        <v>373</v>
      </c>
      <c r="C321" s="802"/>
      <c r="D321" s="802"/>
      <c r="E321" s="803" t="s">
        <v>364</v>
      </c>
      <c r="F321" s="805">
        <v>1</v>
      </c>
      <c r="G321" s="910"/>
      <c r="H321" s="906">
        <f t="shared" si="35"/>
        <v>0</v>
      </c>
    </row>
    <row r="322" spans="1:8" ht="24">
      <c r="A322" s="510">
        <f>A321+1</f>
        <v>10</v>
      </c>
      <c r="B322" s="798" t="s">
        <v>374</v>
      </c>
      <c r="C322" s="802"/>
      <c r="D322" s="802"/>
      <c r="E322" s="746" t="s">
        <v>364</v>
      </c>
      <c r="F322" s="805">
        <v>1</v>
      </c>
      <c r="G322" s="895"/>
      <c r="H322" s="906">
        <f t="shared" si="35"/>
        <v>0</v>
      </c>
    </row>
    <row r="323" spans="1:8">
      <c r="A323" s="521"/>
      <c r="B323" s="521"/>
      <c r="C323" s="521"/>
      <c r="D323" s="521"/>
      <c r="E323" s="521"/>
      <c r="F323" s="522" t="s">
        <v>460</v>
      </c>
      <c r="G323" s="1017">
        <f>SUM(H313:H322)</f>
        <v>0</v>
      </c>
      <c r="H323" s="1018"/>
    </row>
    <row r="324" spans="1:8">
      <c r="A324" s="524">
        <v>9</v>
      </c>
      <c r="B324" s="505" t="s">
        <v>458</v>
      </c>
      <c r="C324" s="506"/>
      <c r="D324" s="506"/>
      <c r="E324" s="506"/>
      <c r="F324" s="529"/>
      <c r="G324" s="907"/>
      <c r="H324" s="908"/>
    </row>
    <row r="325" spans="1:8" ht="13">
      <c r="A325" s="504" t="s">
        <v>461</v>
      </c>
      <c r="B325" s="505" t="s">
        <v>377</v>
      </c>
      <c r="C325" s="506"/>
      <c r="D325" s="506"/>
      <c r="E325" s="506"/>
      <c r="F325" s="529"/>
      <c r="G325" s="907"/>
      <c r="H325" s="908"/>
    </row>
    <row r="326" spans="1:8" ht="84">
      <c r="A326" s="510">
        <f>1</f>
        <v>1</v>
      </c>
      <c r="B326" s="810" t="s">
        <v>378</v>
      </c>
      <c r="C326" s="802"/>
      <c r="D326" s="802"/>
      <c r="E326" s="746" t="s">
        <v>364</v>
      </c>
      <c r="F326" s="805">
        <v>1</v>
      </c>
      <c r="G326" s="895"/>
      <c r="H326" s="906">
        <f t="shared" ref="H326:H335" si="37">F326*G326</f>
        <v>0</v>
      </c>
    </row>
    <row r="327" spans="1:8" ht="60">
      <c r="A327" s="510">
        <f t="shared" ref="A327:A335" si="38">A326+1</f>
        <v>2</v>
      </c>
      <c r="B327" s="798" t="s">
        <v>379</v>
      </c>
      <c r="C327" s="802"/>
      <c r="D327" s="802"/>
      <c r="E327" s="746" t="s">
        <v>364</v>
      </c>
      <c r="F327" s="800">
        <v>1</v>
      </c>
      <c r="G327" s="895"/>
      <c r="H327" s="906">
        <f t="shared" si="37"/>
        <v>0</v>
      </c>
    </row>
    <row r="328" spans="1:8" ht="48">
      <c r="A328" s="510">
        <f t="shared" si="38"/>
        <v>3</v>
      </c>
      <c r="B328" s="798" t="s">
        <v>380</v>
      </c>
      <c r="C328" s="802"/>
      <c r="D328" s="802"/>
      <c r="E328" s="803" t="s">
        <v>364</v>
      </c>
      <c r="F328" s="805">
        <v>1</v>
      </c>
      <c r="G328" s="895"/>
      <c r="H328" s="906">
        <f t="shared" si="37"/>
        <v>0</v>
      </c>
    </row>
    <row r="329" spans="1:8" ht="132">
      <c r="A329" s="510">
        <f>A328+1</f>
        <v>4</v>
      </c>
      <c r="B329" s="798" t="s">
        <v>381</v>
      </c>
      <c r="C329" s="802"/>
      <c r="D329" s="802"/>
      <c r="E329" s="746" t="s">
        <v>0</v>
      </c>
      <c r="F329" s="800">
        <v>12</v>
      </c>
      <c r="G329" s="909"/>
      <c r="H329" s="906">
        <f t="shared" si="37"/>
        <v>0</v>
      </c>
    </row>
    <row r="330" spans="1:8" ht="132">
      <c r="A330" s="510">
        <f t="shared" si="38"/>
        <v>5</v>
      </c>
      <c r="B330" s="798" t="s">
        <v>382</v>
      </c>
      <c r="C330" s="802"/>
      <c r="D330" s="802"/>
      <c r="E330" s="746" t="s">
        <v>366</v>
      </c>
      <c r="F330" s="803">
        <v>25</v>
      </c>
      <c r="G330" s="895"/>
      <c r="H330" s="906">
        <f t="shared" si="37"/>
        <v>0</v>
      </c>
    </row>
    <row r="331" spans="1:8" ht="144">
      <c r="A331" s="510">
        <f t="shared" si="38"/>
        <v>6</v>
      </c>
      <c r="B331" s="798" t="s">
        <v>383</v>
      </c>
      <c r="C331" s="802"/>
      <c r="D331" s="802"/>
      <c r="E331" s="746" t="s">
        <v>366</v>
      </c>
      <c r="F331" s="803">
        <v>5</v>
      </c>
      <c r="G331" s="895"/>
      <c r="H331" s="906">
        <f t="shared" si="37"/>
        <v>0</v>
      </c>
    </row>
    <row r="332" spans="1:8" ht="108">
      <c r="A332" s="510">
        <f t="shared" si="38"/>
        <v>7</v>
      </c>
      <c r="B332" s="798" t="s">
        <v>384</v>
      </c>
      <c r="C332" s="802"/>
      <c r="D332" s="802"/>
      <c r="E332" s="746" t="s">
        <v>364</v>
      </c>
      <c r="F332" s="803">
        <v>1</v>
      </c>
      <c r="G332" s="895"/>
      <c r="H332" s="906">
        <f t="shared" si="37"/>
        <v>0</v>
      </c>
    </row>
    <row r="333" spans="1:8" ht="36">
      <c r="A333" s="510">
        <f t="shared" si="38"/>
        <v>8</v>
      </c>
      <c r="B333" s="798" t="s">
        <v>385</v>
      </c>
      <c r="C333" s="802"/>
      <c r="D333" s="802"/>
      <c r="E333" s="746" t="s">
        <v>364</v>
      </c>
      <c r="F333" s="803">
        <v>1</v>
      </c>
      <c r="G333" s="895"/>
      <c r="H333" s="906">
        <f t="shared" si="37"/>
        <v>0</v>
      </c>
    </row>
    <row r="334" spans="1:8" ht="24">
      <c r="A334" s="510">
        <f t="shared" si="38"/>
        <v>9</v>
      </c>
      <c r="B334" s="798" t="s">
        <v>386</v>
      </c>
      <c r="C334" s="802"/>
      <c r="D334" s="802"/>
      <c r="E334" s="746" t="s">
        <v>0</v>
      </c>
      <c r="F334" s="805">
        <v>12</v>
      </c>
      <c r="G334" s="895"/>
      <c r="H334" s="906">
        <f t="shared" si="37"/>
        <v>0</v>
      </c>
    </row>
    <row r="335" spans="1:8" ht="36">
      <c r="A335" s="510">
        <f t="shared" si="38"/>
        <v>10</v>
      </c>
      <c r="B335" s="798" t="s">
        <v>387</v>
      </c>
      <c r="C335" s="802"/>
      <c r="D335" s="802"/>
      <c r="E335" s="746" t="s">
        <v>388</v>
      </c>
      <c r="F335" s="803">
        <v>2</v>
      </c>
      <c r="G335" s="895"/>
      <c r="H335" s="906">
        <f t="shared" si="37"/>
        <v>0</v>
      </c>
    </row>
    <row r="336" spans="1:8" ht="13" thickBot="1">
      <c r="A336" s="521"/>
      <c r="B336" s="521"/>
      <c r="C336" s="521"/>
      <c r="D336" s="521"/>
      <c r="E336" s="521"/>
      <c r="F336" s="522" t="s">
        <v>462</v>
      </c>
      <c r="G336" s="1017">
        <f>SUM(H326:H335)</f>
        <v>0</v>
      </c>
      <c r="H336" s="1018"/>
    </row>
    <row r="337" spans="1:8" ht="13" thickBot="1">
      <c r="A337" s="538"/>
      <c r="B337" s="1019" t="s">
        <v>463</v>
      </c>
      <c r="C337" s="1020"/>
      <c r="D337" s="1020"/>
      <c r="E337" s="1020"/>
      <c r="F337" s="1021"/>
      <c r="G337" s="1022">
        <f>SUM(G310,G323,G336)</f>
        <v>0</v>
      </c>
      <c r="H337" s="1023"/>
    </row>
    <row r="338" spans="1:8">
      <c r="G338" s="911"/>
      <c r="H338" s="911"/>
    </row>
    <row r="339" spans="1:8">
      <c r="G339" s="911"/>
      <c r="H339" s="911"/>
    </row>
    <row r="340" spans="1:8" ht="26">
      <c r="A340" s="497">
        <v>10</v>
      </c>
      <c r="B340" s="545" t="s">
        <v>464</v>
      </c>
      <c r="C340" s="499"/>
      <c r="D340" s="499"/>
      <c r="E340" s="499"/>
      <c r="F340" s="500"/>
      <c r="G340" s="912"/>
      <c r="H340" s="913"/>
    </row>
    <row r="341" spans="1:8" ht="13">
      <c r="A341" s="504" t="s">
        <v>465</v>
      </c>
      <c r="B341" s="505" t="s">
        <v>351</v>
      </c>
      <c r="C341" s="506"/>
      <c r="D341" s="506"/>
      <c r="E341" s="506"/>
      <c r="F341" s="507"/>
      <c r="G341" s="907"/>
      <c r="H341" s="908"/>
    </row>
    <row r="342" spans="1:8" ht="284">
      <c r="A342" s="510">
        <f>1</f>
        <v>1</v>
      </c>
      <c r="B342" s="798" t="s">
        <v>354</v>
      </c>
      <c r="C342" s="746" t="s">
        <v>353</v>
      </c>
      <c r="D342" s="746" t="s">
        <v>353</v>
      </c>
      <c r="E342" s="754" t="s">
        <v>0</v>
      </c>
      <c r="F342" s="755">
        <v>1</v>
      </c>
      <c r="G342" s="895"/>
      <c r="H342" s="906">
        <f>F342*G342</f>
        <v>0</v>
      </c>
    </row>
    <row r="343" spans="1:8" ht="36">
      <c r="A343" s="510">
        <f>A342+1</f>
        <v>2</v>
      </c>
      <c r="B343" s="798" t="s">
        <v>355</v>
      </c>
      <c r="C343" s="799" t="s">
        <v>353</v>
      </c>
      <c r="D343" s="799" t="s">
        <v>353</v>
      </c>
      <c r="E343" s="754" t="s">
        <v>0</v>
      </c>
      <c r="F343" s="755">
        <v>1</v>
      </c>
      <c r="G343" s="895"/>
      <c r="H343" s="906">
        <f>F343*G343</f>
        <v>0</v>
      </c>
    </row>
    <row r="344" spans="1:8" ht="36">
      <c r="A344" s="510">
        <f>A343+1</f>
        <v>3</v>
      </c>
      <c r="B344" s="798" t="s">
        <v>356</v>
      </c>
      <c r="C344" s="799" t="s">
        <v>353</v>
      </c>
      <c r="D344" s="799" t="s">
        <v>353</v>
      </c>
      <c r="E344" s="754" t="s">
        <v>0</v>
      </c>
      <c r="F344" s="755">
        <v>1</v>
      </c>
      <c r="G344" s="895"/>
      <c r="H344" s="906">
        <f>F344*G344</f>
        <v>0</v>
      </c>
    </row>
    <row r="345" spans="1:8" ht="132">
      <c r="A345" s="510">
        <f>A344+1</f>
        <v>4</v>
      </c>
      <c r="B345" s="798" t="s">
        <v>357</v>
      </c>
      <c r="C345" s="746"/>
      <c r="D345" s="746" t="s">
        <v>353</v>
      </c>
      <c r="E345" s="746" t="s">
        <v>0</v>
      </c>
      <c r="F345" s="800">
        <v>2</v>
      </c>
      <c r="G345" s="895"/>
      <c r="H345" s="906">
        <f>F345*G345</f>
        <v>0</v>
      </c>
    </row>
    <row r="346" spans="1:8" ht="204">
      <c r="A346" s="510">
        <f>A345+1</f>
        <v>5</v>
      </c>
      <c r="B346" s="801" t="s">
        <v>358</v>
      </c>
      <c r="C346" s="802"/>
      <c r="D346" s="802"/>
      <c r="E346" s="754" t="s">
        <v>0</v>
      </c>
      <c r="F346" s="755">
        <v>1</v>
      </c>
      <c r="G346" s="895"/>
      <c r="H346" s="906">
        <f>F346*G346</f>
        <v>0</v>
      </c>
    </row>
    <row r="347" spans="1:8">
      <c r="A347" s="521"/>
      <c r="B347" s="521"/>
      <c r="C347" s="521"/>
      <c r="D347" s="521"/>
      <c r="E347" s="521"/>
      <c r="F347" s="522" t="s">
        <v>466</v>
      </c>
      <c r="G347" s="1017">
        <f>SUM(H342:H346)</f>
        <v>0</v>
      </c>
      <c r="H347" s="1018"/>
    </row>
    <row r="348" spans="1:8">
      <c r="A348" s="524">
        <v>10</v>
      </c>
      <c r="B348" s="505" t="s">
        <v>467</v>
      </c>
      <c r="C348" s="506"/>
      <c r="D348" s="506"/>
      <c r="E348" s="506"/>
      <c r="F348" s="507"/>
      <c r="G348" s="907"/>
      <c r="H348" s="908"/>
    </row>
    <row r="349" spans="1:8" ht="13">
      <c r="A349" s="504" t="s">
        <v>468</v>
      </c>
      <c r="B349" s="505" t="s">
        <v>362</v>
      </c>
      <c r="C349" s="506"/>
      <c r="D349" s="506"/>
      <c r="E349" s="506"/>
      <c r="F349" s="507"/>
      <c r="G349" s="907"/>
      <c r="H349" s="908"/>
    </row>
    <row r="350" spans="1:8" ht="48">
      <c r="A350" s="510">
        <v>1</v>
      </c>
      <c r="B350" s="798" t="s">
        <v>363</v>
      </c>
      <c r="C350" s="802"/>
      <c r="D350" s="802"/>
      <c r="E350" s="746" t="s">
        <v>364</v>
      </c>
      <c r="F350" s="800">
        <v>1</v>
      </c>
      <c r="G350" s="895"/>
      <c r="H350" s="906">
        <f t="shared" ref="H350:H359" si="39">F350*G350</f>
        <v>0</v>
      </c>
    </row>
    <row r="351" spans="1:8" ht="76">
      <c r="A351" s="510">
        <f>A350+1</f>
        <v>2</v>
      </c>
      <c r="B351" s="798" t="s">
        <v>365</v>
      </c>
      <c r="C351" s="802"/>
      <c r="D351" s="802"/>
      <c r="E351" s="803" t="s">
        <v>366</v>
      </c>
      <c r="F351" s="800">
        <v>30</v>
      </c>
      <c r="G351" s="895"/>
      <c r="H351" s="906">
        <f t="shared" si="39"/>
        <v>0</v>
      </c>
    </row>
    <row r="352" spans="1:8" ht="48">
      <c r="A352" s="510">
        <f>A351+1</f>
        <v>3</v>
      </c>
      <c r="B352" s="798" t="s">
        <v>367</v>
      </c>
      <c r="C352" s="802"/>
      <c r="D352" s="802"/>
      <c r="E352" s="746" t="s">
        <v>366</v>
      </c>
      <c r="F352" s="800">
        <v>50</v>
      </c>
      <c r="G352" s="909"/>
      <c r="H352" s="906">
        <f t="shared" si="39"/>
        <v>0</v>
      </c>
    </row>
    <row r="353" spans="1:8" ht="60">
      <c r="A353" s="510">
        <f t="shared" ref="A353:A358" si="40">A352+1</f>
        <v>4</v>
      </c>
      <c r="B353" s="798" t="s">
        <v>368</v>
      </c>
      <c r="C353" s="802"/>
      <c r="D353" s="802"/>
      <c r="E353" s="746" t="s">
        <v>366</v>
      </c>
      <c r="F353" s="800">
        <v>100</v>
      </c>
      <c r="G353" s="909"/>
      <c r="H353" s="906">
        <f t="shared" si="39"/>
        <v>0</v>
      </c>
    </row>
    <row r="354" spans="1:8" ht="36">
      <c r="A354" s="510">
        <f t="shared" si="40"/>
        <v>5</v>
      </c>
      <c r="B354" s="798" t="s">
        <v>369</v>
      </c>
      <c r="C354" s="802"/>
      <c r="D354" s="802"/>
      <c r="E354" s="746" t="s">
        <v>364</v>
      </c>
      <c r="F354" s="800">
        <v>5</v>
      </c>
      <c r="G354" s="909"/>
      <c r="H354" s="906">
        <f t="shared" si="39"/>
        <v>0</v>
      </c>
    </row>
    <row r="355" spans="1:8" ht="36">
      <c r="A355" s="510">
        <f t="shared" si="40"/>
        <v>6</v>
      </c>
      <c r="B355" s="798" t="s">
        <v>370</v>
      </c>
      <c r="C355" s="802"/>
      <c r="D355" s="802"/>
      <c r="E355" s="746" t="s">
        <v>0</v>
      </c>
      <c r="F355" s="800">
        <v>18</v>
      </c>
      <c r="G355" s="909"/>
      <c r="H355" s="906">
        <f t="shared" si="39"/>
        <v>0</v>
      </c>
    </row>
    <row r="356" spans="1:8" ht="60">
      <c r="A356" s="510">
        <f t="shared" si="40"/>
        <v>7</v>
      </c>
      <c r="B356" s="798" t="s">
        <v>371</v>
      </c>
      <c r="C356" s="802"/>
      <c r="D356" s="802"/>
      <c r="E356" s="803" t="s">
        <v>366</v>
      </c>
      <c r="F356" s="805">
        <v>25</v>
      </c>
      <c r="G356" s="910"/>
      <c r="H356" s="906">
        <f t="shared" si="39"/>
        <v>0</v>
      </c>
    </row>
    <row r="357" spans="1:8" ht="60">
      <c r="A357" s="510">
        <f t="shared" si="40"/>
        <v>8</v>
      </c>
      <c r="B357" s="798" t="s">
        <v>372</v>
      </c>
      <c r="C357" s="802"/>
      <c r="D357" s="802"/>
      <c r="E357" s="803" t="s">
        <v>366</v>
      </c>
      <c r="F357" s="805">
        <v>5</v>
      </c>
      <c r="G357" s="910"/>
      <c r="H357" s="906">
        <f t="shared" si="39"/>
        <v>0</v>
      </c>
    </row>
    <row r="358" spans="1:8" ht="168">
      <c r="A358" s="510">
        <f t="shared" si="40"/>
        <v>9</v>
      </c>
      <c r="B358" s="798" t="s">
        <v>373</v>
      </c>
      <c r="C358" s="802"/>
      <c r="D358" s="802"/>
      <c r="E358" s="803" t="s">
        <v>364</v>
      </c>
      <c r="F358" s="805">
        <v>1</v>
      </c>
      <c r="G358" s="910"/>
      <c r="H358" s="906">
        <f t="shared" si="39"/>
        <v>0</v>
      </c>
    </row>
    <row r="359" spans="1:8" ht="24">
      <c r="A359" s="510">
        <f>A358+1</f>
        <v>10</v>
      </c>
      <c r="B359" s="798" t="s">
        <v>374</v>
      </c>
      <c r="C359" s="802"/>
      <c r="D359" s="802"/>
      <c r="E359" s="746" t="s">
        <v>364</v>
      </c>
      <c r="F359" s="805">
        <v>1</v>
      </c>
      <c r="G359" s="895"/>
      <c r="H359" s="906">
        <f t="shared" si="39"/>
        <v>0</v>
      </c>
    </row>
    <row r="360" spans="1:8">
      <c r="A360" s="521"/>
      <c r="B360" s="521"/>
      <c r="C360" s="521"/>
      <c r="D360" s="521"/>
      <c r="E360" s="521"/>
      <c r="F360" s="522" t="s">
        <v>469</v>
      </c>
      <c r="G360" s="1017">
        <f>SUM(H350:H359)</f>
        <v>0</v>
      </c>
      <c r="H360" s="1018"/>
    </row>
    <row r="361" spans="1:8">
      <c r="A361" s="524">
        <v>10</v>
      </c>
      <c r="B361" s="505" t="s">
        <v>467</v>
      </c>
      <c r="C361" s="506"/>
      <c r="D361" s="506"/>
      <c r="E361" s="506"/>
      <c r="F361" s="529"/>
      <c r="G361" s="907"/>
      <c r="H361" s="908"/>
    </row>
    <row r="362" spans="1:8" ht="13">
      <c r="A362" s="504" t="s">
        <v>470</v>
      </c>
      <c r="B362" s="505" t="s">
        <v>377</v>
      </c>
      <c r="C362" s="506"/>
      <c r="D362" s="506"/>
      <c r="E362" s="506"/>
      <c r="F362" s="529"/>
      <c r="G362" s="907"/>
      <c r="H362" s="908"/>
    </row>
    <row r="363" spans="1:8" ht="84">
      <c r="A363" s="510">
        <f>1</f>
        <v>1</v>
      </c>
      <c r="B363" s="810" t="s">
        <v>378</v>
      </c>
      <c r="C363" s="802"/>
      <c r="D363" s="802"/>
      <c r="E363" s="746" t="s">
        <v>364</v>
      </c>
      <c r="F363" s="805">
        <v>1</v>
      </c>
      <c r="G363" s="895"/>
      <c r="H363" s="906">
        <f t="shared" ref="H363:H372" si="41">F363*G363</f>
        <v>0</v>
      </c>
    </row>
    <row r="364" spans="1:8" ht="60">
      <c r="A364" s="510">
        <f t="shared" ref="A364:A372" si="42">A363+1</f>
        <v>2</v>
      </c>
      <c r="B364" s="798" t="s">
        <v>379</v>
      </c>
      <c r="C364" s="802"/>
      <c r="D364" s="802"/>
      <c r="E364" s="746" t="s">
        <v>364</v>
      </c>
      <c r="F364" s="800">
        <v>1</v>
      </c>
      <c r="G364" s="895"/>
      <c r="H364" s="906">
        <f t="shared" si="41"/>
        <v>0</v>
      </c>
    </row>
    <row r="365" spans="1:8" ht="48">
      <c r="A365" s="510">
        <f t="shared" si="42"/>
        <v>3</v>
      </c>
      <c r="B365" s="798" t="s">
        <v>380</v>
      </c>
      <c r="C365" s="802"/>
      <c r="D365" s="802"/>
      <c r="E365" s="803" t="s">
        <v>364</v>
      </c>
      <c r="F365" s="805">
        <v>1</v>
      </c>
      <c r="G365" s="895"/>
      <c r="H365" s="906">
        <f t="shared" si="41"/>
        <v>0</v>
      </c>
    </row>
    <row r="366" spans="1:8" ht="132">
      <c r="A366" s="510">
        <f>A365+1</f>
        <v>4</v>
      </c>
      <c r="B366" s="798" t="s">
        <v>381</v>
      </c>
      <c r="C366" s="802"/>
      <c r="D366" s="802"/>
      <c r="E366" s="746" t="s">
        <v>0</v>
      </c>
      <c r="F366" s="800">
        <v>9</v>
      </c>
      <c r="G366" s="909"/>
      <c r="H366" s="906">
        <f t="shared" si="41"/>
        <v>0</v>
      </c>
    </row>
    <row r="367" spans="1:8" ht="132">
      <c r="A367" s="510">
        <f t="shared" si="42"/>
        <v>5</v>
      </c>
      <c r="B367" s="798" t="s">
        <v>382</v>
      </c>
      <c r="C367" s="802"/>
      <c r="D367" s="802"/>
      <c r="E367" s="746" t="s">
        <v>366</v>
      </c>
      <c r="F367" s="803">
        <v>25</v>
      </c>
      <c r="G367" s="895"/>
      <c r="H367" s="906">
        <f t="shared" si="41"/>
        <v>0</v>
      </c>
    </row>
    <row r="368" spans="1:8" ht="144">
      <c r="A368" s="510">
        <f t="shared" si="42"/>
        <v>6</v>
      </c>
      <c r="B368" s="798" t="s">
        <v>383</v>
      </c>
      <c r="C368" s="802"/>
      <c r="D368" s="802"/>
      <c r="E368" s="746" t="s">
        <v>366</v>
      </c>
      <c r="F368" s="803">
        <v>5</v>
      </c>
      <c r="G368" s="895"/>
      <c r="H368" s="906">
        <f t="shared" si="41"/>
        <v>0</v>
      </c>
    </row>
    <row r="369" spans="1:8" ht="108">
      <c r="A369" s="510">
        <f t="shared" si="42"/>
        <v>7</v>
      </c>
      <c r="B369" s="798" t="s">
        <v>384</v>
      </c>
      <c r="C369" s="802"/>
      <c r="D369" s="802"/>
      <c r="E369" s="746" t="s">
        <v>364</v>
      </c>
      <c r="F369" s="803">
        <v>1</v>
      </c>
      <c r="G369" s="895"/>
      <c r="H369" s="906">
        <f t="shared" si="41"/>
        <v>0</v>
      </c>
    </row>
    <row r="370" spans="1:8" ht="36">
      <c r="A370" s="510">
        <f t="shared" si="42"/>
        <v>8</v>
      </c>
      <c r="B370" s="798" t="s">
        <v>385</v>
      </c>
      <c r="C370" s="802"/>
      <c r="D370" s="802"/>
      <c r="E370" s="746" t="s">
        <v>364</v>
      </c>
      <c r="F370" s="803">
        <v>1</v>
      </c>
      <c r="G370" s="895"/>
      <c r="H370" s="906">
        <f t="shared" si="41"/>
        <v>0</v>
      </c>
    </row>
    <row r="371" spans="1:8" ht="24">
      <c r="A371" s="510">
        <f t="shared" si="42"/>
        <v>9</v>
      </c>
      <c r="B371" s="798" t="s">
        <v>386</v>
      </c>
      <c r="C371" s="802"/>
      <c r="D371" s="802"/>
      <c r="E371" s="746" t="s">
        <v>0</v>
      </c>
      <c r="F371" s="805">
        <v>9</v>
      </c>
      <c r="G371" s="895"/>
      <c r="H371" s="906">
        <f t="shared" si="41"/>
        <v>0</v>
      </c>
    </row>
    <row r="372" spans="1:8" ht="36">
      <c r="A372" s="510">
        <f t="shared" si="42"/>
        <v>10</v>
      </c>
      <c r="B372" s="798" t="s">
        <v>387</v>
      </c>
      <c r="C372" s="802"/>
      <c r="D372" s="802"/>
      <c r="E372" s="746" t="s">
        <v>388</v>
      </c>
      <c r="F372" s="803">
        <v>2</v>
      </c>
      <c r="G372" s="895"/>
      <c r="H372" s="906">
        <f t="shared" si="41"/>
        <v>0</v>
      </c>
    </row>
    <row r="373" spans="1:8" ht="13" thickBot="1">
      <c r="A373" s="521"/>
      <c r="B373" s="521"/>
      <c r="C373" s="521"/>
      <c r="D373" s="521"/>
      <c r="E373" s="521"/>
      <c r="F373" s="522" t="s">
        <v>471</v>
      </c>
      <c r="G373" s="1017">
        <f>SUM(H363:H372)</f>
        <v>0</v>
      </c>
      <c r="H373" s="1018"/>
    </row>
    <row r="374" spans="1:8" ht="13" thickBot="1">
      <c r="A374" s="538"/>
      <c r="B374" s="1019" t="s">
        <v>472</v>
      </c>
      <c r="C374" s="1020"/>
      <c r="D374" s="1020"/>
      <c r="E374" s="1020"/>
      <c r="F374" s="1021"/>
      <c r="G374" s="1022">
        <f>SUM(G347,G360,G373)</f>
        <v>0</v>
      </c>
      <c r="H374" s="1023"/>
    </row>
    <row r="375" spans="1:8">
      <c r="G375" s="911"/>
      <c r="H375" s="911"/>
    </row>
    <row r="376" spans="1:8">
      <c r="G376" s="911"/>
      <c r="H376" s="911"/>
    </row>
    <row r="377" spans="1:8" ht="26">
      <c r="A377" s="497">
        <v>11</v>
      </c>
      <c r="B377" s="498" t="s">
        <v>473</v>
      </c>
      <c r="C377" s="499"/>
      <c r="D377" s="499"/>
      <c r="E377" s="499"/>
      <c r="F377" s="500"/>
      <c r="G377" s="912"/>
      <c r="H377" s="913"/>
    </row>
    <row r="378" spans="1:8" ht="13">
      <c r="A378" s="504" t="s">
        <v>474</v>
      </c>
      <c r="B378" s="505" t="s">
        <v>351</v>
      </c>
      <c r="C378" s="506"/>
      <c r="D378" s="506"/>
      <c r="E378" s="506"/>
      <c r="F378" s="507"/>
      <c r="G378" s="907"/>
      <c r="H378" s="908"/>
    </row>
    <row r="379" spans="1:8" ht="284">
      <c r="A379" s="510">
        <f>1</f>
        <v>1</v>
      </c>
      <c r="B379" s="798" t="s">
        <v>354</v>
      </c>
      <c r="C379" s="746" t="s">
        <v>353</v>
      </c>
      <c r="D379" s="746" t="s">
        <v>353</v>
      </c>
      <c r="E379" s="754" t="s">
        <v>0</v>
      </c>
      <c r="F379" s="755">
        <v>1</v>
      </c>
      <c r="G379" s="895"/>
      <c r="H379" s="906">
        <f>F379*G379</f>
        <v>0</v>
      </c>
    </row>
    <row r="380" spans="1:8" ht="36">
      <c r="A380" s="510">
        <f>A379+1</f>
        <v>2</v>
      </c>
      <c r="B380" s="798" t="s">
        <v>355</v>
      </c>
      <c r="C380" s="799" t="s">
        <v>353</v>
      </c>
      <c r="D380" s="799" t="s">
        <v>353</v>
      </c>
      <c r="E380" s="754" t="s">
        <v>0</v>
      </c>
      <c r="F380" s="755">
        <v>1</v>
      </c>
      <c r="G380" s="895"/>
      <c r="H380" s="906">
        <f>F380*G380</f>
        <v>0</v>
      </c>
    </row>
    <row r="381" spans="1:8" ht="36">
      <c r="A381" s="510">
        <f>A380+1</f>
        <v>3</v>
      </c>
      <c r="B381" s="798" t="s">
        <v>356</v>
      </c>
      <c r="C381" s="799" t="s">
        <v>353</v>
      </c>
      <c r="D381" s="799" t="s">
        <v>353</v>
      </c>
      <c r="E381" s="754" t="s">
        <v>0</v>
      </c>
      <c r="F381" s="755">
        <v>1</v>
      </c>
      <c r="G381" s="895"/>
      <c r="H381" s="906">
        <f>F381*G381</f>
        <v>0</v>
      </c>
    </row>
    <row r="382" spans="1:8" ht="132">
      <c r="A382" s="510">
        <f>A381+1</f>
        <v>4</v>
      </c>
      <c r="B382" s="798" t="s">
        <v>357</v>
      </c>
      <c r="C382" s="746"/>
      <c r="D382" s="746" t="s">
        <v>353</v>
      </c>
      <c r="E382" s="746" t="s">
        <v>0</v>
      </c>
      <c r="F382" s="800">
        <v>2</v>
      </c>
      <c r="G382" s="895"/>
      <c r="H382" s="906">
        <f>F382*G382</f>
        <v>0</v>
      </c>
    </row>
    <row r="383" spans="1:8" ht="204">
      <c r="A383" s="510">
        <f>A382+1</f>
        <v>5</v>
      </c>
      <c r="B383" s="801" t="s">
        <v>358</v>
      </c>
      <c r="C383" s="802"/>
      <c r="D383" s="802"/>
      <c r="E383" s="754" t="s">
        <v>0</v>
      </c>
      <c r="F383" s="755">
        <v>1</v>
      </c>
      <c r="G383" s="895"/>
      <c r="H383" s="906">
        <f>F383*G383</f>
        <v>0</v>
      </c>
    </row>
    <row r="384" spans="1:8">
      <c r="A384" s="521"/>
      <c r="B384" s="521"/>
      <c r="C384" s="521"/>
      <c r="D384" s="521"/>
      <c r="E384" s="521"/>
      <c r="F384" s="522" t="s">
        <v>475</v>
      </c>
      <c r="G384" s="1017">
        <f>SUM(H379:H383)</f>
        <v>0</v>
      </c>
      <c r="H384" s="1018"/>
    </row>
    <row r="385" spans="1:8">
      <c r="A385" s="524">
        <v>11</v>
      </c>
      <c r="B385" s="505" t="s">
        <v>476</v>
      </c>
      <c r="C385" s="506"/>
      <c r="D385" s="506"/>
      <c r="E385" s="506"/>
      <c r="F385" s="507"/>
      <c r="G385" s="907"/>
      <c r="H385" s="908"/>
    </row>
    <row r="386" spans="1:8" ht="13">
      <c r="A386" s="504" t="s">
        <v>477</v>
      </c>
      <c r="B386" s="505" t="s">
        <v>362</v>
      </c>
      <c r="C386" s="506"/>
      <c r="D386" s="506"/>
      <c r="E386" s="506"/>
      <c r="F386" s="507"/>
      <c r="G386" s="907"/>
      <c r="H386" s="908"/>
    </row>
    <row r="387" spans="1:8" ht="48">
      <c r="A387" s="510">
        <v>1</v>
      </c>
      <c r="B387" s="798" t="s">
        <v>363</v>
      </c>
      <c r="C387" s="802"/>
      <c r="D387" s="802"/>
      <c r="E387" s="746" t="s">
        <v>364</v>
      </c>
      <c r="F387" s="800">
        <v>1</v>
      </c>
      <c r="G387" s="895"/>
      <c r="H387" s="906">
        <f t="shared" ref="H387:H396" si="43">F387*G387</f>
        <v>0</v>
      </c>
    </row>
    <row r="388" spans="1:8" ht="76">
      <c r="A388" s="510">
        <f>A387+1</f>
        <v>2</v>
      </c>
      <c r="B388" s="798" t="s">
        <v>365</v>
      </c>
      <c r="C388" s="802"/>
      <c r="D388" s="802"/>
      <c r="E388" s="803" t="s">
        <v>366</v>
      </c>
      <c r="F388" s="800">
        <v>30</v>
      </c>
      <c r="G388" s="895"/>
      <c r="H388" s="906">
        <f t="shared" si="43"/>
        <v>0</v>
      </c>
    </row>
    <row r="389" spans="1:8" ht="48">
      <c r="A389" s="510">
        <f>A388+1</f>
        <v>3</v>
      </c>
      <c r="B389" s="798" t="s">
        <v>367</v>
      </c>
      <c r="C389" s="802"/>
      <c r="D389" s="802"/>
      <c r="E389" s="746" t="s">
        <v>366</v>
      </c>
      <c r="F389" s="800">
        <v>50</v>
      </c>
      <c r="G389" s="909"/>
      <c r="H389" s="906">
        <f t="shared" si="43"/>
        <v>0</v>
      </c>
    </row>
    <row r="390" spans="1:8" ht="60">
      <c r="A390" s="510">
        <f t="shared" ref="A390:A396" si="44">A389+1</f>
        <v>4</v>
      </c>
      <c r="B390" s="798" t="s">
        <v>368</v>
      </c>
      <c r="C390" s="802"/>
      <c r="D390" s="802"/>
      <c r="E390" s="746" t="s">
        <v>366</v>
      </c>
      <c r="F390" s="800">
        <v>100</v>
      </c>
      <c r="G390" s="909"/>
      <c r="H390" s="906">
        <f t="shared" si="43"/>
        <v>0</v>
      </c>
    </row>
    <row r="391" spans="1:8" ht="36">
      <c r="A391" s="510">
        <f t="shared" si="44"/>
        <v>5</v>
      </c>
      <c r="B391" s="798" t="s">
        <v>369</v>
      </c>
      <c r="C391" s="802"/>
      <c r="D391" s="802"/>
      <c r="E391" s="746" t="s">
        <v>364</v>
      </c>
      <c r="F391" s="800">
        <v>5</v>
      </c>
      <c r="G391" s="909"/>
      <c r="H391" s="906">
        <f t="shared" si="43"/>
        <v>0</v>
      </c>
    </row>
    <row r="392" spans="1:8" ht="36">
      <c r="A392" s="510">
        <f t="shared" si="44"/>
        <v>6</v>
      </c>
      <c r="B392" s="798" t="s">
        <v>370</v>
      </c>
      <c r="C392" s="802"/>
      <c r="D392" s="802"/>
      <c r="E392" s="746" t="s">
        <v>0</v>
      </c>
      <c r="F392" s="800">
        <v>16</v>
      </c>
      <c r="G392" s="909"/>
      <c r="H392" s="906">
        <f t="shared" si="43"/>
        <v>0</v>
      </c>
    </row>
    <row r="393" spans="1:8" ht="60">
      <c r="A393" s="510">
        <f t="shared" si="44"/>
        <v>7</v>
      </c>
      <c r="B393" s="798" t="s">
        <v>371</v>
      </c>
      <c r="C393" s="802"/>
      <c r="D393" s="802"/>
      <c r="E393" s="803" t="s">
        <v>366</v>
      </c>
      <c r="F393" s="805">
        <v>25</v>
      </c>
      <c r="G393" s="910"/>
      <c r="H393" s="906">
        <f t="shared" si="43"/>
        <v>0</v>
      </c>
    </row>
    <row r="394" spans="1:8" ht="60">
      <c r="A394" s="510">
        <f t="shared" si="44"/>
        <v>8</v>
      </c>
      <c r="B394" s="798" t="s">
        <v>372</v>
      </c>
      <c r="C394" s="802"/>
      <c r="D394" s="802"/>
      <c r="E394" s="803" t="s">
        <v>366</v>
      </c>
      <c r="F394" s="805">
        <v>5</v>
      </c>
      <c r="G394" s="910"/>
      <c r="H394" s="906">
        <f t="shared" si="43"/>
        <v>0</v>
      </c>
    </row>
    <row r="395" spans="1:8" ht="168">
      <c r="A395" s="510">
        <f>+A394+1</f>
        <v>9</v>
      </c>
      <c r="B395" s="798" t="s">
        <v>373</v>
      </c>
      <c r="C395" s="802"/>
      <c r="D395" s="802"/>
      <c r="E395" s="803" t="s">
        <v>364</v>
      </c>
      <c r="F395" s="805">
        <v>1</v>
      </c>
      <c r="G395" s="910"/>
      <c r="H395" s="906">
        <f t="shared" si="43"/>
        <v>0</v>
      </c>
    </row>
    <row r="396" spans="1:8" ht="24">
      <c r="A396" s="510">
        <f t="shared" si="44"/>
        <v>10</v>
      </c>
      <c r="B396" s="798" t="s">
        <v>374</v>
      </c>
      <c r="C396" s="802"/>
      <c r="D396" s="802"/>
      <c r="E396" s="746" t="s">
        <v>364</v>
      </c>
      <c r="F396" s="805">
        <v>1</v>
      </c>
      <c r="G396" s="895"/>
      <c r="H396" s="906">
        <f t="shared" si="43"/>
        <v>0</v>
      </c>
    </row>
    <row r="397" spans="1:8">
      <c r="A397" s="521"/>
      <c r="B397" s="521"/>
      <c r="C397" s="521"/>
      <c r="D397" s="521"/>
      <c r="E397" s="521"/>
      <c r="F397" s="522" t="s">
        <v>478</v>
      </c>
      <c r="G397" s="1017">
        <f>SUM(H387:H396)</f>
        <v>0</v>
      </c>
      <c r="H397" s="1018"/>
    </row>
    <row r="398" spans="1:8">
      <c r="A398" s="524">
        <v>11</v>
      </c>
      <c r="B398" s="505" t="s">
        <v>476</v>
      </c>
      <c r="C398" s="506"/>
      <c r="D398" s="506"/>
      <c r="E398" s="506"/>
      <c r="F398" s="529"/>
      <c r="G398" s="907"/>
      <c r="H398" s="908"/>
    </row>
    <row r="399" spans="1:8" ht="13">
      <c r="A399" s="504" t="s">
        <v>479</v>
      </c>
      <c r="B399" s="505" t="s">
        <v>377</v>
      </c>
      <c r="C399" s="506"/>
      <c r="D399" s="506"/>
      <c r="E399" s="506"/>
      <c r="F399" s="529"/>
      <c r="G399" s="907"/>
      <c r="H399" s="908"/>
    </row>
    <row r="400" spans="1:8" ht="84">
      <c r="A400" s="510">
        <f>1</f>
        <v>1</v>
      </c>
      <c r="B400" s="810" t="s">
        <v>378</v>
      </c>
      <c r="C400" s="802"/>
      <c r="D400" s="802"/>
      <c r="E400" s="746" t="s">
        <v>364</v>
      </c>
      <c r="F400" s="805">
        <v>1</v>
      </c>
      <c r="G400" s="895"/>
      <c r="H400" s="906">
        <f t="shared" ref="H400:H409" si="45">F400*G400</f>
        <v>0</v>
      </c>
    </row>
    <row r="401" spans="1:8" ht="60">
      <c r="A401" s="510">
        <f t="shared" ref="A401:A409" si="46">A400+1</f>
        <v>2</v>
      </c>
      <c r="B401" s="798" t="s">
        <v>379</v>
      </c>
      <c r="C401" s="802"/>
      <c r="D401" s="802"/>
      <c r="E401" s="746" t="s">
        <v>364</v>
      </c>
      <c r="F401" s="800">
        <v>1</v>
      </c>
      <c r="G401" s="895"/>
      <c r="H401" s="906">
        <f t="shared" si="45"/>
        <v>0</v>
      </c>
    </row>
    <row r="402" spans="1:8" ht="48">
      <c r="A402" s="510">
        <f t="shared" si="46"/>
        <v>3</v>
      </c>
      <c r="B402" s="798" t="s">
        <v>380</v>
      </c>
      <c r="C402" s="802"/>
      <c r="D402" s="802"/>
      <c r="E402" s="803" t="s">
        <v>364</v>
      </c>
      <c r="F402" s="805">
        <v>1</v>
      </c>
      <c r="G402" s="895"/>
      <c r="H402" s="906">
        <f t="shared" si="45"/>
        <v>0</v>
      </c>
    </row>
    <row r="403" spans="1:8" ht="132">
      <c r="A403" s="510">
        <f>A402+1</f>
        <v>4</v>
      </c>
      <c r="B403" s="798" t="s">
        <v>381</v>
      </c>
      <c r="C403" s="802"/>
      <c r="D403" s="802"/>
      <c r="E403" s="746" t="s">
        <v>0</v>
      </c>
      <c r="F403" s="800">
        <v>8</v>
      </c>
      <c r="G403" s="909"/>
      <c r="H403" s="906">
        <f t="shared" si="45"/>
        <v>0</v>
      </c>
    </row>
    <row r="404" spans="1:8" ht="132">
      <c r="A404" s="510">
        <f t="shared" si="46"/>
        <v>5</v>
      </c>
      <c r="B404" s="798" t="s">
        <v>382</v>
      </c>
      <c r="C404" s="802"/>
      <c r="D404" s="802"/>
      <c r="E404" s="746" t="s">
        <v>366</v>
      </c>
      <c r="F404" s="803">
        <v>25</v>
      </c>
      <c r="G404" s="895"/>
      <c r="H404" s="906">
        <f t="shared" si="45"/>
        <v>0</v>
      </c>
    </row>
    <row r="405" spans="1:8" ht="144">
      <c r="A405" s="510">
        <f>+A404+1</f>
        <v>6</v>
      </c>
      <c r="B405" s="798" t="s">
        <v>383</v>
      </c>
      <c r="C405" s="802"/>
      <c r="D405" s="802"/>
      <c r="E405" s="746" t="s">
        <v>366</v>
      </c>
      <c r="F405" s="803">
        <v>5</v>
      </c>
      <c r="G405" s="895"/>
      <c r="H405" s="906">
        <f t="shared" si="45"/>
        <v>0</v>
      </c>
    </row>
    <row r="406" spans="1:8" ht="108">
      <c r="A406" s="510">
        <f t="shared" si="46"/>
        <v>7</v>
      </c>
      <c r="B406" s="798" t="s">
        <v>384</v>
      </c>
      <c r="C406" s="802"/>
      <c r="D406" s="802"/>
      <c r="E406" s="746" t="s">
        <v>364</v>
      </c>
      <c r="F406" s="803">
        <v>1</v>
      </c>
      <c r="G406" s="895"/>
      <c r="H406" s="906">
        <f t="shared" si="45"/>
        <v>0</v>
      </c>
    </row>
    <row r="407" spans="1:8" ht="36">
      <c r="A407" s="510">
        <f t="shared" si="46"/>
        <v>8</v>
      </c>
      <c r="B407" s="798" t="s">
        <v>385</v>
      </c>
      <c r="C407" s="802"/>
      <c r="D407" s="802"/>
      <c r="E407" s="746" t="s">
        <v>364</v>
      </c>
      <c r="F407" s="803">
        <v>1</v>
      </c>
      <c r="G407" s="895"/>
      <c r="H407" s="906">
        <f t="shared" si="45"/>
        <v>0</v>
      </c>
    </row>
    <row r="408" spans="1:8" ht="24">
      <c r="A408" s="510">
        <f t="shared" si="46"/>
        <v>9</v>
      </c>
      <c r="B408" s="798" t="s">
        <v>386</v>
      </c>
      <c r="C408" s="802"/>
      <c r="D408" s="802"/>
      <c r="E408" s="746" t="s">
        <v>0</v>
      </c>
      <c r="F408" s="805">
        <v>8</v>
      </c>
      <c r="G408" s="895"/>
      <c r="H408" s="906">
        <f t="shared" si="45"/>
        <v>0</v>
      </c>
    </row>
    <row r="409" spans="1:8" ht="36">
      <c r="A409" s="510">
        <f t="shared" si="46"/>
        <v>10</v>
      </c>
      <c r="B409" s="798" t="s">
        <v>387</v>
      </c>
      <c r="C409" s="802"/>
      <c r="D409" s="802"/>
      <c r="E409" s="746" t="s">
        <v>388</v>
      </c>
      <c r="F409" s="803">
        <v>2</v>
      </c>
      <c r="G409" s="895"/>
      <c r="H409" s="906">
        <f t="shared" si="45"/>
        <v>0</v>
      </c>
    </row>
    <row r="410" spans="1:8" ht="13" thickBot="1">
      <c r="A410" s="521"/>
      <c r="B410" s="521"/>
      <c r="C410" s="521"/>
      <c r="D410" s="521"/>
      <c r="E410" s="521"/>
      <c r="F410" s="522" t="s">
        <v>480</v>
      </c>
      <c r="G410" s="1017">
        <f>SUM(H400:H409)</f>
        <v>0</v>
      </c>
      <c r="H410" s="1018"/>
    </row>
    <row r="411" spans="1:8" ht="13" thickBot="1">
      <c r="A411" s="538"/>
      <c r="B411" s="1019" t="s">
        <v>481</v>
      </c>
      <c r="C411" s="1020"/>
      <c r="D411" s="1020"/>
      <c r="E411" s="1020"/>
      <c r="F411" s="1021"/>
      <c r="G411" s="1022">
        <f>SUM(G384,G397,G410)</f>
        <v>0</v>
      </c>
      <c r="H411" s="1023"/>
    </row>
    <row r="412" spans="1:8">
      <c r="G412" s="911"/>
      <c r="H412" s="911"/>
    </row>
    <row r="413" spans="1:8">
      <c r="G413" s="911"/>
      <c r="H413" s="911"/>
    </row>
    <row r="414" spans="1:8" ht="26">
      <c r="A414" s="497">
        <v>13</v>
      </c>
      <c r="B414" s="498" t="s">
        <v>482</v>
      </c>
      <c r="C414" s="499"/>
      <c r="D414" s="499"/>
      <c r="E414" s="499"/>
      <c r="F414" s="500"/>
      <c r="G414" s="912"/>
      <c r="H414" s="913"/>
    </row>
    <row r="415" spans="1:8" ht="13">
      <c r="A415" s="504" t="s">
        <v>483</v>
      </c>
      <c r="B415" s="505" t="s">
        <v>351</v>
      </c>
      <c r="C415" s="506"/>
      <c r="D415" s="506"/>
      <c r="E415" s="506"/>
      <c r="F415" s="507"/>
      <c r="G415" s="907"/>
      <c r="H415" s="908"/>
    </row>
    <row r="416" spans="1:8" ht="284">
      <c r="A416" s="510">
        <f>1</f>
        <v>1</v>
      </c>
      <c r="B416" s="798" t="s">
        <v>354</v>
      </c>
      <c r="C416" s="746" t="s">
        <v>353</v>
      </c>
      <c r="D416" s="746" t="s">
        <v>353</v>
      </c>
      <c r="E416" s="754" t="s">
        <v>0</v>
      </c>
      <c r="F416" s="755">
        <v>1</v>
      </c>
      <c r="G416" s="895"/>
      <c r="H416" s="906">
        <f>F416*G416</f>
        <v>0</v>
      </c>
    </row>
    <row r="417" spans="1:8" ht="36">
      <c r="A417" s="510">
        <f>A416+1</f>
        <v>2</v>
      </c>
      <c r="B417" s="798" t="s">
        <v>355</v>
      </c>
      <c r="C417" s="799" t="s">
        <v>353</v>
      </c>
      <c r="D417" s="799" t="s">
        <v>353</v>
      </c>
      <c r="E417" s="754" t="s">
        <v>0</v>
      </c>
      <c r="F417" s="755">
        <v>1</v>
      </c>
      <c r="G417" s="895"/>
      <c r="H417" s="906">
        <f>F417*G417</f>
        <v>0</v>
      </c>
    </row>
    <row r="418" spans="1:8" ht="36">
      <c r="A418" s="510">
        <f>A417+1</f>
        <v>3</v>
      </c>
      <c r="B418" s="798" t="s">
        <v>356</v>
      </c>
      <c r="C418" s="799" t="s">
        <v>353</v>
      </c>
      <c r="D418" s="799" t="s">
        <v>353</v>
      </c>
      <c r="E418" s="754" t="s">
        <v>0</v>
      </c>
      <c r="F418" s="755">
        <v>1</v>
      </c>
      <c r="G418" s="895"/>
      <c r="H418" s="906">
        <f>F418*G418</f>
        <v>0</v>
      </c>
    </row>
    <row r="419" spans="1:8" ht="132">
      <c r="A419" s="510">
        <f>A418+1</f>
        <v>4</v>
      </c>
      <c r="B419" s="798" t="s">
        <v>357</v>
      </c>
      <c r="C419" s="746"/>
      <c r="D419" s="746" t="s">
        <v>353</v>
      </c>
      <c r="E419" s="746" t="s">
        <v>0</v>
      </c>
      <c r="F419" s="800">
        <v>2</v>
      </c>
      <c r="G419" s="895"/>
      <c r="H419" s="906">
        <f>F419*G419</f>
        <v>0</v>
      </c>
    </row>
    <row r="420" spans="1:8" ht="204">
      <c r="A420" s="510">
        <f>A419+1</f>
        <v>5</v>
      </c>
      <c r="B420" s="801" t="s">
        <v>358</v>
      </c>
      <c r="C420" s="802"/>
      <c r="D420" s="802"/>
      <c r="E420" s="754" t="s">
        <v>0</v>
      </c>
      <c r="F420" s="755">
        <v>1</v>
      </c>
      <c r="G420" s="895"/>
      <c r="H420" s="906">
        <f>F420*G420</f>
        <v>0</v>
      </c>
    </row>
    <row r="421" spans="1:8">
      <c r="A421" s="521"/>
      <c r="B421" s="521"/>
      <c r="C421" s="521"/>
      <c r="D421" s="521"/>
      <c r="E421" s="521"/>
      <c r="F421" s="522" t="s">
        <v>484</v>
      </c>
      <c r="G421" s="1017">
        <f>SUM(H416:H420)</f>
        <v>0</v>
      </c>
      <c r="H421" s="1018"/>
    </row>
    <row r="422" spans="1:8">
      <c r="A422" s="524">
        <v>13</v>
      </c>
      <c r="B422" s="505" t="s">
        <v>485</v>
      </c>
      <c r="C422" s="506"/>
      <c r="D422" s="506"/>
      <c r="E422" s="506"/>
      <c r="F422" s="507"/>
      <c r="G422" s="907"/>
      <c r="H422" s="908"/>
    </row>
    <row r="423" spans="1:8" ht="13">
      <c r="A423" s="504" t="s">
        <v>486</v>
      </c>
      <c r="B423" s="505" t="s">
        <v>362</v>
      </c>
      <c r="C423" s="506"/>
      <c r="D423" s="506"/>
      <c r="E423" s="506"/>
      <c r="F423" s="507"/>
      <c r="G423" s="907"/>
      <c r="H423" s="908"/>
    </row>
    <row r="424" spans="1:8" ht="48">
      <c r="A424" s="510">
        <v>1</v>
      </c>
      <c r="B424" s="798" t="s">
        <v>363</v>
      </c>
      <c r="C424" s="802"/>
      <c r="D424" s="802"/>
      <c r="E424" s="746" t="s">
        <v>364</v>
      </c>
      <c r="F424" s="800">
        <v>1</v>
      </c>
      <c r="G424" s="895"/>
      <c r="H424" s="906">
        <f t="shared" ref="H424:H433" si="47">F424*G424</f>
        <v>0</v>
      </c>
    </row>
    <row r="425" spans="1:8" ht="76">
      <c r="A425" s="510">
        <f>A424+1</f>
        <v>2</v>
      </c>
      <c r="B425" s="798" t="s">
        <v>365</v>
      </c>
      <c r="C425" s="802"/>
      <c r="D425" s="802"/>
      <c r="E425" s="803" t="s">
        <v>366</v>
      </c>
      <c r="F425" s="800">
        <v>30</v>
      </c>
      <c r="G425" s="895"/>
      <c r="H425" s="906">
        <f t="shared" si="47"/>
        <v>0</v>
      </c>
    </row>
    <row r="426" spans="1:8" ht="48">
      <c r="A426" s="510">
        <f>A425+1</f>
        <v>3</v>
      </c>
      <c r="B426" s="798" t="s">
        <v>367</v>
      </c>
      <c r="C426" s="802"/>
      <c r="D426" s="802"/>
      <c r="E426" s="746" t="s">
        <v>366</v>
      </c>
      <c r="F426" s="800">
        <v>50</v>
      </c>
      <c r="G426" s="909"/>
      <c r="H426" s="906">
        <f t="shared" si="47"/>
        <v>0</v>
      </c>
    </row>
    <row r="427" spans="1:8" ht="60">
      <c r="A427" s="510">
        <f t="shared" ref="A427:A432" si="48">A426+1</f>
        <v>4</v>
      </c>
      <c r="B427" s="798" t="s">
        <v>368</v>
      </c>
      <c r="C427" s="802"/>
      <c r="D427" s="802"/>
      <c r="E427" s="746" t="s">
        <v>366</v>
      </c>
      <c r="F427" s="800">
        <v>100</v>
      </c>
      <c r="G427" s="909"/>
      <c r="H427" s="906">
        <f t="shared" si="47"/>
        <v>0</v>
      </c>
    </row>
    <row r="428" spans="1:8" ht="36">
      <c r="A428" s="510">
        <f t="shared" si="48"/>
        <v>5</v>
      </c>
      <c r="B428" s="798" t="s">
        <v>369</v>
      </c>
      <c r="C428" s="802"/>
      <c r="D428" s="802"/>
      <c r="E428" s="746" t="s">
        <v>364</v>
      </c>
      <c r="F428" s="800">
        <v>5</v>
      </c>
      <c r="G428" s="909"/>
      <c r="H428" s="906">
        <f t="shared" si="47"/>
        <v>0</v>
      </c>
    </row>
    <row r="429" spans="1:8" ht="36">
      <c r="A429" s="510">
        <f t="shared" si="48"/>
        <v>6</v>
      </c>
      <c r="B429" s="798" t="s">
        <v>370</v>
      </c>
      <c r="C429" s="802"/>
      <c r="D429" s="802"/>
      <c r="E429" s="746" t="s">
        <v>0</v>
      </c>
      <c r="F429" s="800">
        <v>14</v>
      </c>
      <c r="G429" s="909"/>
      <c r="H429" s="906">
        <f t="shared" si="47"/>
        <v>0</v>
      </c>
    </row>
    <row r="430" spans="1:8" ht="60">
      <c r="A430" s="510">
        <f t="shared" si="48"/>
        <v>7</v>
      </c>
      <c r="B430" s="798" t="s">
        <v>371</v>
      </c>
      <c r="C430" s="802"/>
      <c r="D430" s="802"/>
      <c r="E430" s="803" t="s">
        <v>366</v>
      </c>
      <c r="F430" s="805">
        <v>25</v>
      </c>
      <c r="G430" s="910"/>
      <c r="H430" s="906">
        <f t="shared" si="47"/>
        <v>0</v>
      </c>
    </row>
    <row r="431" spans="1:8" ht="60">
      <c r="A431" s="510">
        <f t="shared" si="48"/>
        <v>8</v>
      </c>
      <c r="B431" s="798" t="s">
        <v>372</v>
      </c>
      <c r="C431" s="802"/>
      <c r="D431" s="802"/>
      <c r="E431" s="803" t="s">
        <v>366</v>
      </c>
      <c r="F431" s="805">
        <v>5</v>
      </c>
      <c r="G431" s="910"/>
      <c r="H431" s="906">
        <f t="shared" si="47"/>
        <v>0</v>
      </c>
    </row>
    <row r="432" spans="1:8" ht="168">
      <c r="A432" s="510">
        <f t="shared" si="48"/>
        <v>9</v>
      </c>
      <c r="B432" s="798" t="s">
        <v>373</v>
      </c>
      <c r="C432" s="802"/>
      <c r="D432" s="802"/>
      <c r="E432" s="803" t="s">
        <v>364</v>
      </c>
      <c r="F432" s="805">
        <v>1</v>
      </c>
      <c r="G432" s="910"/>
      <c r="H432" s="906">
        <f t="shared" si="47"/>
        <v>0</v>
      </c>
    </row>
    <row r="433" spans="1:8" ht="24">
      <c r="A433" s="510">
        <f>A432+1</f>
        <v>10</v>
      </c>
      <c r="B433" s="798" t="s">
        <v>374</v>
      </c>
      <c r="C433" s="802"/>
      <c r="D433" s="802"/>
      <c r="E433" s="746" t="s">
        <v>364</v>
      </c>
      <c r="F433" s="805">
        <v>1</v>
      </c>
      <c r="G433" s="895"/>
      <c r="H433" s="906">
        <f t="shared" si="47"/>
        <v>0</v>
      </c>
    </row>
    <row r="434" spans="1:8">
      <c r="A434" s="521"/>
      <c r="B434" s="521"/>
      <c r="C434" s="521"/>
      <c r="D434" s="521"/>
      <c r="E434" s="521"/>
      <c r="F434" s="522" t="s">
        <v>487</v>
      </c>
      <c r="G434" s="1017">
        <f>SUM(H424:H433)</f>
        <v>0</v>
      </c>
      <c r="H434" s="1018"/>
    </row>
    <row r="435" spans="1:8">
      <c r="A435" s="524">
        <v>13</v>
      </c>
      <c r="B435" s="505" t="s">
        <v>485</v>
      </c>
      <c r="C435" s="506"/>
      <c r="D435" s="506"/>
      <c r="E435" s="506"/>
      <c r="F435" s="529"/>
      <c r="G435" s="907"/>
      <c r="H435" s="908"/>
    </row>
    <row r="436" spans="1:8" ht="13">
      <c r="A436" s="504" t="s">
        <v>488</v>
      </c>
      <c r="B436" s="505" t="s">
        <v>377</v>
      </c>
      <c r="C436" s="506"/>
      <c r="D436" s="506"/>
      <c r="E436" s="506"/>
      <c r="F436" s="529"/>
      <c r="G436" s="907"/>
      <c r="H436" s="908"/>
    </row>
    <row r="437" spans="1:8" ht="84">
      <c r="A437" s="510">
        <f>1</f>
        <v>1</v>
      </c>
      <c r="B437" s="810" t="s">
        <v>378</v>
      </c>
      <c r="C437" s="802"/>
      <c r="D437" s="802"/>
      <c r="E437" s="746" t="s">
        <v>364</v>
      </c>
      <c r="F437" s="805">
        <v>1</v>
      </c>
      <c r="G437" s="895"/>
      <c r="H437" s="906">
        <f t="shared" ref="H437:H446" si="49">F437*G437</f>
        <v>0</v>
      </c>
    </row>
    <row r="438" spans="1:8" ht="60">
      <c r="A438" s="510">
        <f t="shared" ref="A438:A446" si="50">A437+1</f>
        <v>2</v>
      </c>
      <c r="B438" s="798" t="s">
        <v>379</v>
      </c>
      <c r="C438" s="802"/>
      <c r="D438" s="802"/>
      <c r="E438" s="746" t="s">
        <v>364</v>
      </c>
      <c r="F438" s="800">
        <v>1</v>
      </c>
      <c r="G438" s="895"/>
      <c r="H438" s="906">
        <f t="shared" si="49"/>
        <v>0</v>
      </c>
    </row>
    <row r="439" spans="1:8" ht="48">
      <c r="A439" s="510">
        <f t="shared" si="50"/>
        <v>3</v>
      </c>
      <c r="B439" s="798" t="s">
        <v>380</v>
      </c>
      <c r="C439" s="802"/>
      <c r="D439" s="802"/>
      <c r="E439" s="803" t="s">
        <v>364</v>
      </c>
      <c r="F439" s="805">
        <v>1</v>
      </c>
      <c r="G439" s="895"/>
      <c r="H439" s="906">
        <f t="shared" si="49"/>
        <v>0</v>
      </c>
    </row>
    <row r="440" spans="1:8" ht="132">
      <c r="A440" s="510">
        <f>A439+1</f>
        <v>4</v>
      </c>
      <c r="B440" s="798" t="s">
        <v>381</v>
      </c>
      <c r="C440" s="802"/>
      <c r="D440" s="802"/>
      <c r="E440" s="746" t="s">
        <v>0</v>
      </c>
      <c r="F440" s="800">
        <v>7</v>
      </c>
      <c r="G440" s="909"/>
      <c r="H440" s="906">
        <f t="shared" si="49"/>
        <v>0</v>
      </c>
    </row>
    <row r="441" spans="1:8" ht="132">
      <c r="A441" s="510">
        <f t="shared" si="50"/>
        <v>5</v>
      </c>
      <c r="B441" s="798" t="s">
        <v>382</v>
      </c>
      <c r="C441" s="802"/>
      <c r="D441" s="802"/>
      <c r="E441" s="746" t="s">
        <v>366</v>
      </c>
      <c r="F441" s="803">
        <v>25</v>
      </c>
      <c r="G441" s="895"/>
      <c r="H441" s="906">
        <f t="shared" si="49"/>
        <v>0</v>
      </c>
    </row>
    <row r="442" spans="1:8" ht="144">
      <c r="A442" s="510">
        <f t="shared" si="50"/>
        <v>6</v>
      </c>
      <c r="B442" s="798" t="s">
        <v>383</v>
      </c>
      <c r="C442" s="802"/>
      <c r="D442" s="802"/>
      <c r="E442" s="746" t="s">
        <v>366</v>
      </c>
      <c r="F442" s="803">
        <v>5</v>
      </c>
      <c r="G442" s="895"/>
      <c r="H442" s="906">
        <f t="shared" si="49"/>
        <v>0</v>
      </c>
    </row>
    <row r="443" spans="1:8" ht="108">
      <c r="A443" s="510">
        <f t="shared" si="50"/>
        <v>7</v>
      </c>
      <c r="B443" s="798" t="s">
        <v>384</v>
      </c>
      <c r="C443" s="802"/>
      <c r="D443" s="802"/>
      <c r="E443" s="746" t="s">
        <v>364</v>
      </c>
      <c r="F443" s="803">
        <v>1</v>
      </c>
      <c r="G443" s="895"/>
      <c r="H443" s="906">
        <f t="shared" si="49"/>
        <v>0</v>
      </c>
    </row>
    <row r="444" spans="1:8" ht="36">
      <c r="A444" s="510">
        <f t="shared" si="50"/>
        <v>8</v>
      </c>
      <c r="B444" s="798" t="s">
        <v>385</v>
      </c>
      <c r="C444" s="802"/>
      <c r="D444" s="802"/>
      <c r="E444" s="746" t="s">
        <v>364</v>
      </c>
      <c r="F444" s="803">
        <v>1</v>
      </c>
      <c r="G444" s="895"/>
      <c r="H444" s="906">
        <f t="shared" si="49"/>
        <v>0</v>
      </c>
    </row>
    <row r="445" spans="1:8" ht="24">
      <c r="A445" s="510">
        <f t="shared" si="50"/>
        <v>9</v>
      </c>
      <c r="B445" s="798" t="s">
        <v>386</v>
      </c>
      <c r="C445" s="802"/>
      <c r="D445" s="802"/>
      <c r="E445" s="746" t="s">
        <v>0</v>
      </c>
      <c r="F445" s="805">
        <v>7</v>
      </c>
      <c r="G445" s="895"/>
      <c r="H445" s="906">
        <f t="shared" si="49"/>
        <v>0</v>
      </c>
    </row>
    <row r="446" spans="1:8" ht="36">
      <c r="A446" s="510">
        <f t="shared" si="50"/>
        <v>10</v>
      </c>
      <c r="B446" s="798" t="s">
        <v>387</v>
      </c>
      <c r="C446" s="802"/>
      <c r="D446" s="802"/>
      <c r="E446" s="746" t="s">
        <v>388</v>
      </c>
      <c r="F446" s="803">
        <v>2</v>
      </c>
      <c r="G446" s="895"/>
      <c r="H446" s="906">
        <f t="shared" si="49"/>
        <v>0</v>
      </c>
    </row>
    <row r="447" spans="1:8" ht="13" thickBot="1">
      <c r="A447" s="521"/>
      <c r="B447" s="521"/>
      <c r="C447" s="521"/>
      <c r="D447" s="521"/>
      <c r="E447" s="521"/>
      <c r="F447" s="522" t="s">
        <v>489</v>
      </c>
      <c r="G447" s="1017">
        <f>SUM(H437:H446)</f>
        <v>0</v>
      </c>
      <c r="H447" s="1018"/>
    </row>
    <row r="448" spans="1:8" ht="13" thickBot="1">
      <c r="A448" s="538"/>
      <c r="B448" s="1019" t="s">
        <v>490</v>
      </c>
      <c r="C448" s="1020"/>
      <c r="D448" s="1020"/>
      <c r="E448" s="1020"/>
      <c r="F448" s="1021"/>
      <c r="G448" s="1022">
        <f>SUM(G421,G434,G447)</f>
        <v>0</v>
      </c>
      <c r="H448" s="1023"/>
    </row>
    <row r="449" spans="1:8">
      <c r="G449" s="911"/>
      <c r="H449" s="911"/>
    </row>
    <row r="450" spans="1:8">
      <c r="G450" s="911"/>
      <c r="H450" s="911"/>
    </row>
    <row r="451" spans="1:8" ht="26">
      <c r="A451" s="497">
        <v>14</v>
      </c>
      <c r="B451" s="545" t="s">
        <v>491</v>
      </c>
      <c r="C451" s="499"/>
      <c r="D451" s="499"/>
      <c r="E451" s="499"/>
      <c r="F451" s="500"/>
      <c r="G451" s="912"/>
      <c r="H451" s="913"/>
    </row>
    <row r="452" spans="1:8" ht="13">
      <c r="A452" s="504" t="s">
        <v>492</v>
      </c>
      <c r="B452" s="505" t="s">
        <v>351</v>
      </c>
      <c r="C452" s="506"/>
      <c r="D452" s="506"/>
      <c r="E452" s="506"/>
      <c r="F452" s="507"/>
      <c r="G452" s="907"/>
      <c r="H452" s="908"/>
    </row>
    <row r="453" spans="1:8" ht="273">
      <c r="A453" s="546">
        <v>1</v>
      </c>
      <c r="B453" s="801" t="s">
        <v>70</v>
      </c>
      <c r="C453" s="816"/>
      <c r="D453" s="817"/>
      <c r="E453" s="818"/>
      <c r="F453" s="819"/>
      <c r="G453" s="916"/>
      <c r="H453" s="917"/>
    </row>
    <row r="454" spans="1:8" ht="144">
      <c r="A454" s="547"/>
      <c r="B454" s="821" t="s">
        <v>493</v>
      </c>
      <c r="C454" s="799" t="s">
        <v>353</v>
      </c>
      <c r="D454" s="799" t="s">
        <v>353</v>
      </c>
      <c r="E454" s="754" t="s">
        <v>0</v>
      </c>
      <c r="F454" s="822">
        <v>3</v>
      </c>
      <c r="G454" s="906"/>
      <c r="H454" s="906">
        <f>F454*G454</f>
        <v>0</v>
      </c>
    </row>
    <row r="455" spans="1:8" ht="204">
      <c r="A455" s="546">
        <f>A453+1</f>
        <v>2</v>
      </c>
      <c r="B455" s="801" t="s">
        <v>494</v>
      </c>
      <c r="C455" s="823"/>
      <c r="D455" s="817"/>
      <c r="E455" s="818"/>
      <c r="F455" s="819"/>
      <c r="G455" s="917"/>
      <c r="H455" s="917"/>
    </row>
    <row r="456" spans="1:8" ht="251">
      <c r="A456" s="547"/>
      <c r="B456" s="821" t="s">
        <v>495</v>
      </c>
      <c r="C456" s="799" t="s">
        <v>353</v>
      </c>
      <c r="D456" s="799" t="s">
        <v>353</v>
      </c>
      <c r="E456" s="754" t="s">
        <v>0</v>
      </c>
      <c r="F456" s="755">
        <v>1</v>
      </c>
      <c r="G456" s="909"/>
      <c r="H456" s="906">
        <f t="shared" ref="H456:H468" si="51">F456*G456</f>
        <v>0</v>
      </c>
    </row>
    <row r="457" spans="1:8" ht="36">
      <c r="A457" s="510">
        <f>A455+1</f>
        <v>3</v>
      </c>
      <c r="B457" s="798" t="s">
        <v>496</v>
      </c>
      <c r="C457" s="802"/>
      <c r="D457" s="802"/>
      <c r="E457" s="746" t="s">
        <v>0</v>
      </c>
      <c r="F457" s="800">
        <v>3</v>
      </c>
      <c r="G457" s="895"/>
      <c r="H457" s="906">
        <f t="shared" si="51"/>
        <v>0</v>
      </c>
    </row>
    <row r="458" spans="1:8" ht="36">
      <c r="A458" s="510">
        <f>A457+1</f>
        <v>4</v>
      </c>
      <c r="B458" s="798" t="s">
        <v>497</v>
      </c>
      <c r="C458" s="802"/>
      <c r="D458" s="802"/>
      <c r="E458" s="746" t="s">
        <v>0</v>
      </c>
      <c r="F458" s="800">
        <v>1</v>
      </c>
      <c r="G458" s="895"/>
      <c r="H458" s="906">
        <f t="shared" si="51"/>
        <v>0</v>
      </c>
    </row>
    <row r="459" spans="1:8" ht="350">
      <c r="A459" s="510">
        <f t="shared" ref="A459:A468" si="52">A458+1</f>
        <v>5</v>
      </c>
      <c r="B459" s="798" t="s">
        <v>498</v>
      </c>
      <c r="C459" s="799"/>
      <c r="D459" s="799"/>
      <c r="E459" s="754" t="s">
        <v>0</v>
      </c>
      <c r="F459" s="755">
        <v>1</v>
      </c>
      <c r="G459" s="895"/>
      <c r="H459" s="906">
        <f t="shared" si="51"/>
        <v>0</v>
      </c>
    </row>
    <row r="460" spans="1:8" ht="180">
      <c r="A460" s="510">
        <f t="shared" si="52"/>
        <v>6</v>
      </c>
      <c r="B460" s="801" t="s">
        <v>499</v>
      </c>
      <c r="C460" s="746"/>
      <c r="D460" s="746"/>
      <c r="E460" s="746" t="s">
        <v>0</v>
      </c>
      <c r="F460" s="800">
        <v>1</v>
      </c>
      <c r="G460" s="895"/>
      <c r="H460" s="906">
        <f t="shared" si="51"/>
        <v>0</v>
      </c>
    </row>
    <row r="461" spans="1:8" ht="84">
      <c r="A461" s="510">
        <f t="shared" si="52"/>
        <v>7</v>
      </c>
      <c r="B461" s="798" t="s">
        <v>500</v>
      </c>
      <c r="C461" s="746"/>
      <c r="D461" s="746"/>
      <c r="E461" s="746" t="s">
        <v>0</v>
      </c>
      <c r="F461" s="800">
        <v>1</v>
      </c>
      <c r="G461" s="895"/>
      <c r="H461" s="906">
        <f t="shared" si="51"/>
        <v>0</v>
      </c>
    </row>
    <row r="462" spans="1:8" ht="84">
      <c r="A462" s="510">
        <f t="shared" si="52"/>
        <v>8</v>
      </c>
      <c r="B462" s="798" t="s">
        <v>501</v>
      </c>
      <c r="C462" s="746"/>
      <c r="D462" s="746"/>
      <c r="E462" s="746" t="s">
        <v>0</v>
      </c>
      <c r="F462" s="800">
        <v>1</v>
      </c>
      <c r="G462" s="895"/>
      <c r="H462" s="906">
        <f t="shared" si="51"/>
        <v>0</v>
      </c>
    </row>
    <row r="463" spans="1:8" ht="96">
      <c r="A463" s="510">
        <f t="shared" si="52"/>
        <v>9</v>
      </c>
      <c r="B463" s="798" t="s">
        <v>502</v>
      </c>
      <c r="C463" s="746"/>
      <c r="D463" s="746"/>
      <c r="E463" s="746" t="s">
        <v>0</v>
      </c>
      <c r="F463" s="800">
        <v>1</v>
      </c>
      <c r="G463" s="895"/>
      <c r="H463" s="906">
        <f t="shared" si="51"/>
        <v>0</v>
      </c>
    </row>
    <row r="464" spans="1:8" ht="284">
      <c r="A464" s="510">
        <f t="shared" si="52"/>
        <v>10</v>
      </c>
      <c r="B464" s="798" t="s">
        <v>352</v>
      </c>
      <c r="C464" s="746" t="s">
        <v>353</v>
      </c>
      <c r="D464" s="746" t="s">
        <v>353</v>
      </c>
      <c r="E464" s="754" t="s">
        <v>0</v>
      </c>
      <c r="F464" s="755">
        <v>1</v>
      </c>
      <c r="G464" s="895"/>
      <c r="H464" s="906">
        <f t="shared" si="51"/>
        <v>0</v>
      </c>
    </row>
    <row r="465" spans="1:8" ht="36">
      <c r="A465" s="510">
        <f t="shared" si="52"/>
        <v>11</v>
      </c>
      <c r="B465" s="798" t="s">
        <v>355</v>
      </c>
      <c r="C465" s="799" t="s">
        <v>353</v>
      </c>
      <c r="D465" s="799" t="s">
        <v>353</v>
      </c>
      <c r="E465" s="754" t="s">
        <v>0</v>
      </c>
      <c r="F465" s="755">
        <v>1</v>
      </c>
      <c r="G465" s="895"/>
      <c r="H465" s="906">
        <f t="shared" si="51"/>
        <v>0</v>
      </c>
    </row>
    <row r="466" spans="1:8" ht="36">
      <c r="A466" s="510">
        <f t="shared" si="52"/>
        <v>12</v>
      </c>
      <c r="B466" s="798" t="s">
        <v>356</v>
      </c>
      <c r="C466" s="799" t="s">
        <v>353</v>
      </c>
      <c r="D466" s="799" t="s">
        <v>353</v>
      </c>
      <c r="E466" s="754" t="s">
        <v>0</v>
      </c>
      <c r="F466" s="755">
        <v>1</v>
      </c>
      <c r="G466" s="895"/>
      <c r="H466" s="906">
        <f t="shared" si="51"/>
        <v>0</v>
      </c>
    </row>
    <row r="467" spans="1:8" ht="132">
      <c r="A467" s="510">
        <f t="shared" si="52"/>
        <v>13</v>
      </c>
      <c r="B467" s="798" t="s">
        <v>357</v>
      </c>
      <c r="C467" s="746"/>
      <c r="D467" s="746" t="s">
        <v>353</v>
      </c>
      <c r="E467" s="746" t="s">
        <v>0</v>
      </c>
      <c r="F467" s="800">
        <v>2</v>
      </c>
      <c r="G467" s="895"/>
      <c r="H467" s="906">
        <f t="shared" si="51"/>
        <v>0</v>
      </c>
    </row>
    <row r="468" spans="1:8" ht="204">
      <c r="A468" s="510">
        <f t="shared" si="52"/>
        <v>14</v>
      </c>
      <c r="B468" s="801" t="s">
        <v>358</v>
      </c>
      <c r="C468" s="802"/>
      <c r="D468" s="802"/>
      <c r="E468" s="754" t="s">
        <v>0</v>
      </c>
      <c r="F468" s="755">
        <v>1</v>
      </c>
      <c r="G468" s="895"/>
      <c r="H468" s="906">
        <f t="shared" si="51"/>
        <v>0</v>
      </c>
    </row>
    <row r="469" spans="1:8">
      <c r="A469" s="521"/>
      <c r="B469" s="521"/>
      <c r="C469" s="521"/>
      <c r="D469" s="521"/>
      <c r="E469" s="521"/>
      <c r="F469" s="522" t="s">
        <v>503</v>
      </c>
      <c r="G469" s="1017">
        <f>SUM(H453:H468)</f>
        <v>0</v>
      </c>
      <c r="H469" s="1018"/>
    </row>
    <row r="470" spans="1:8">
      <c r="A470" s="524">
        <v>14</v>
      </c>
      <c r="B470" s="505" t="s">
        <v>504</v>
      </c>
      <c r="C470" s="506"/>
      <c r="D470" s="506"/>
      <c r="E470" s="506"/>
      <c r="F470" s="507"/>
      <c r="G470" s="907"/>
      <c r="H470" s="908"/>
    </row>
    <row r="471" spans="1:8" ht="13">
      <c r="A471" s="504" t="s">
        <v>505</v>
      </c>
      <c r="B471" s="505" t="s">
        <v>362</v>
      </c>
      <c r="C471" s="506"/>
      <c r="D471" s="506"/>
      <c r="E471" s="506"/>
      <c r="F471" s="507"/>
      <c r="G471" s="907"/>
      <c r="H471" s="908"/>
    </row>
    <row r="472" spans="1:8" ht="48">
      <c r="A472" s="510">
        <v>1</v>
      </c>
      <c r="B472" s="798" t="s">
        <v>363</v>
      </c>
      <c r="C472" s="802"/>
      <c r="D472" s="802"/>
      <c r="E472" s="746" t="s">
        <v>364</v>
      </c>
      <c r="F472" s="800">
        <v>1</v>
      </c>
      <c r="G472" s="895"/>
      <c r="H472" s="906">
        <f t="shared" ref="H472:H481" si="53">F472*G472</f>
        <v>0</v>
      </c>
    </row>
    <row r="473" spans="1:8" ht="76">
      <c r="A473" s="510">
        <f>A472+1</f>
        <v>2</v>
      </c>
      <c r="B473" s="798" t="s">
        <v>365</v>
      </c>
      <c r="C473" s="802"/>
      <c r="D473" s="802"/>
      <c r="E473" s="803" t="s">
        <v>366</v>
      </c>
      <c r="F473" s="800">
        <v>30</v>
      </c>
      <c r="G473" s="895"/>
      <c r="H473" s="906">
        <f t="shared" si="53"/>
        <v>0</v>
      </c>
    </row>
    <row r="474" spans="1:8" ht="48">
      <c r="A474" s="510">
        <f>A473+1</f>
        <v>3</v>
      </c>
      <c r="B474" s="798" t="s">
        <v>367</v>
      </c>
      <c r="C474" s="802"/>
      <c r="D474" s="802"/>
      <c r="E474" s="746" t="s">
        <v>366</v>
      </c>
      <c r="F474" s="800">
        <v>50</v>
      </c>
      <c r="G474" s="909"/>
      <c r="H474" s="906">
        <f t="shared" si="53"/>
        <v>0</v>
      </c>
    </row>
    <row r="475" spans="1:8" ht="60">
      <c r="A475" s="510">
        <f t="shared" ref="A475:A480" si="54">A474+1</f>
        <v>4</v>
      </c>
      <c r="B475" s="798" t="s">
        <v>368</v>
      </c>
      <c r="C475" s="802"/>
      <c r="D475" s="802"/>
      <c r="E475" s="746" t="s">
        <v>366</v>
      </c>
      <c r="F475" s="800">
        <v>100</v>
      </c>
      <c r="G475" s="909"/>
      <c r="H475" s="906">
        <f t="shared" si="53"/>
        <v>0</v>
      </c>
    </row>
    <row r="476" spans="1:8" ht="36">
      <c r="A476" s="510">
        <f t="shared" si="54"/>
        <v>5</v>
      </c>
      <c r="B476" s="798" t="s">
        <v>369</v>
      </c>
      <c r="C476" s="802"/>
      <c r="D476" s="802"/>
      <c r="E476" s="746" t="s">
        <v>364</v>
      </c>
      <c r="F476" s="800">
        <v>5</v>
      </c>
      <c r="G476" s="909"/>
      <c r="H476" s="906">
        <f t="shared" si="53"/>
        <v>0</v>
      </c>
    </row>
    <row r="477" spans="1:8" ht="36">
      <c r="A477" s="510">
        <f t="shared" si="54"/>
        <v>6</v>
      </c>
      <c r="B477" s="798" t="s">
        <v>370</v>
      </c>
      <c r="C477" s="802"/>
      <c r="D477" s="802"/>
      <c r="E477" s="746" t="s">
        <v>0</v>
      </c>
      <c r="F477" s="800">
        <v>8</v>
      </c>
      <c r="G477" s="909"/>
      <c r="H477" s="906">
        <f t="shared" si="53"/>
        <v>0</v>
      </c>
    </row>
    <row r="478" spans="1:8" ht="60">
      <c r="A478" s="510">
        <f t="shared" si="54"/>
        <v>7</v>
      </c>
      <c r="B478" s="798" t="s">
        <v>371</v>
      </c>
      <c r="C478" s="802"/>
      <c r="D478" s="802"/>
      <c r="E478" s="803" t="s">
        <v>366</v>
      </c>
      <c r="F478" s="805">
        <v>25</v>
      </c>
      <c r="G478" s="910"/>
      <c r="H478" s="906">
        <f t="shared" si="53"/>
        <v>0</v>
      </c>
    </row>
    <row r="479" spans="1:8" ht="60">
      <c r="A479" s="510">
        <f t="shared" si="54"/>
        <v>8</v>
      </c>
      <c r="B479" s="798" t="s">
        <v>372</v>
      </c>
      <c r="C479" s="802"/>
      <c r="D479" s="802"/>
      <c r="E479" s="803" t="s">
        <v>366</v>
      </c>
      <c r="F479" s="805">
        <v>5</v>
      </c>
      <c r="G479" s="910"/>
      <c r="H479" s="906">
        <f t="shared" si="53"/>
        <v>0</v>
      </c>
    </row>
    <row r="480" spans="1:8" ht="168">
      <c r="A480" s="510">
        <f t="shared" si="54"/>
        <v>9</v>
      </c>
      <c r="B480" s="798" t="s">
        <v>373</v>
      </c>
      <c r="C480" s="802"/>
      <c r="D480" s="802"/>
      <c r="E480" s="803" t="s">
        <v>364</v>
      </c>
      <c r="F480" s="805">
        <v>1</v>
      </c>
      <c r="G480" s="910"/>
      <c r="H480" s="906">
        <f t="shared" si="53"/>
        <v>0</v>
      </c>
    </row>
    <row r="481" spans="1:8" ht="24">
      <c r="A481" s="510">
        <f>A480+1</f>
        <v>10</v>
      </c>
      <c r="B481" s="798" t="s">
        <v>374</v>
      </c>
      <c r="C481" s="802"/>
      <c r="D481" s="802"/>
      <c r="E481" s="746" t="s">
        <v>364</v>
      </c>
      <c r="F481" s="805">
        <v>1</v>
      </c>
      <c r="G481" s="895"/>
      <c r="H481" s="906">
        <f t="shared" si="53"/>
        <v>0</v>
      </c>
    </row>
    <row r="482" spans="1:8">
      <c r="A482" s="521"/>
      <c r="B482" s="521"/>
      <c r="C482" s="521"/>
      <c r="D482" s="521"/>
      <c r="E482" s="521"/>
      <c r="F482" s="522" t="s">
        <v>506</v>
      </c>
      <c r="G482" s="1017">
        <f>SUM(H472:H481)</f>
        <v>0</v>
      </c>
      <c r="H482" s="1018"/>
    </row>
    <row r="483" spans="1:8">
      <c r="A483" s="524">
        <v>14</v>
      </c>
      <c r="B483" s="505" t="s">
        <v>504</v>
      </c>
      <c r="C483" s="506"/>
      <c r="D483" s="506"/>
      <c r="E483" s="506"/>
      <c r="F483" s="529"/>
      <c r="G483" s="907"/>
      <c r="H483" s="908"/>
    </row>
    <row r="484" spans="1:8" ht="13">
      <c r="A484" s="504" t="s">
        <v>507</v>
      </c>
      <c r="B484" s="505" t="s">
        <v>377</v>
      </c>
      <c r="C484" s="506"/>
      <c r="D484" s="506"/>
      <c r="E484" s="506"/>
      <c r="F484" s="529"/>
      <c r="G484" s="907"/>
      <c r="H484" s="908"/>
    </row>
    <row r="485" spans="1:8" ht="48">
      <c r="A485" s="510">
        <v>1</v>
      </c>
      <c r="B485" s="798" t="s">
        <v>508</v>
      </c>
      <c r="C485" s="802"/>
      <c r="D485" s="802"/>
      <c r="E485" s="746" t="s">
        <v>364</v>
      </c>
      <c r="F485" s="805">
        <v>3</v>
      </c>
      <c r="G485" s="895"/>
      <c r="H485" s="906">
        <f t="shared" ref="H485:H502" si="55">F485*G485</f>
        <v>0</v>
      </c>
    </row>
    <row r="486" spans="1:8" ht="36">
      <c r="A486" s="510">
        <f>A485+1</f>
        <v>2</v>
      </c>
      <c r="B486" s="798" t="s">
        <v>509</v>
      </c>
      <c r="C486" s="802"/>
      <c r="D486" s="802"/>
      <c r="E486" s="746" t="s">
        <v>364</v>
      </c>
      <c r="F486" s="805">
        <v>1</v>
      </c>
      <c r="G486" s="895"/>
      <c r="H486" s="906">
        <f t="shared" si="55"/>
        <v>0</v>
      </c>
    </row>
    <row r="487" spans="1:8" ht="84">
      <c r="A487" s="510">
        <f t="shared" ref="A487:A502" si="56">A486+1</f>
        <v>3</v>
      </c>
      <c r="B487" s="810" t="s">
        <v>378</v>
      </c>
      <c r="C487" s="802"/>
      <c r="D487" s="802"/>
      <c r="E487" s="746" t="s">
        <v>364</v>
      </c>
      <c r="F487" s="805">
        <v>1</v>
      </c>
      <c r="G487" s="895"/>
      <c r="H487" s="906">
        <f t="shared" si="55"/>
        <v>0</v>
      </c>
    </row>
    <row r="488" spans="1:8" ht="60">
      <c r="A488" s="510">
        <f t="shared" si="56"/>
        <v>4</v>
      </c>
      <c r="B488" s="798" t="s">
        <v>379</v>
      </c>
      <c r="C488" s="802"/>
      <c r="D488" s="802"/>
      <c r="E488" s="746" t="s">
        <v>364</v>
      </c>
      <c r="F488" s="800">
        <v>1</v>
      </c>
      <c r="G488" s="895"/>
      <c r="H488" s="906">
        <f t="shared" si="55"/>
        <v>0</v>
      </c>
    </row>
    <row r="489" spans="1:8" ht="48">
      <c r="A489" s="510">
        <f t="shared" si="56"/>
        <v>5</v>
      </c>
      <c r="B489" s="798" t="s">
        <v>380</v>
      </c>
      <c r="C489" s="802"/>
      <c r="D489" s="802"/>
      <c r="E489" s="803" t="s">
        <v>364</v>
      </c>
      <c r="F489" s="805">
        <v>1</v>
      </c>
      <c r="G489" s="895"/>
      <c r="H489" s="906">
        <f t="shared" si="55"/>
        <v>0</v>
      </c>
    </row>
    <row r="490" spans="1:8" ht="60">
      <c r="A490" s="510">
        <f t="shared" si="56"/>
        <v>6</v>
      </c>
      <c r="B490" s="798" t="s">
        <v>510</v>
      </c>
      <c r="C490" s="802"/>
      <c r="D490" s="802"/>
      <c r="E490" s="746" t="s">
        <v>0</v>
      </c>
      <c r="F490" s="800">
        <v>4</v>
      </c>
      <c r="G490" s="895"/>
      <c r="H490" s="906">
        <f t="shared" si="55"/>
        <v>0</v>
      </c>
    </row>
    <row r="491" spans="1:8" ht="36">
      <c r="A491" s="510">
        <f t="shared" si="56"/>
        <v>7</v>
      </c>
      <c r="B491" s="798" t="s">
        <v>511</v>
      </c>
      <c r="C491" s="802"/>
      <c r="D491" s="802"/>
      <c r="E491" s="746" t="s">
        <v>364</v>
      </c>
      <c r="F491" s="805">
        <v>3</v>
      </c>
      <c r="G491" s="895"/>
      <c r="H491" s="906">
        <f t="shared" si="55"/>
        <v>0</v>
      </c>
    </row>
    <row r="492" spans="1:8" ht="36">
      <c r="A492" s="510">
        <f t="shared" si="56"/>
        <v>8</v>
      </c>
      <c r="B492" s="798" t="s">
        <v>512</v>
      </c>
      <c r="C492" s="802"/>
      <c r="D492" s="802"/>
      <c r="E492" s="746" t="s">
        <v>364</v>
      </c>
      <c r="F492" s="805">
        <v>3</v>
      </c>
      <c r="G492" s="895"/>
      <c r="H492" s="906">
        <f t="shared" si="55"/>
        <v>0</v>
      </c>
    </row>
    <row r="493" spans="1:8" ht="36">
      <c r="A493" s="510">
        <f t="shared" si="56"/>
        <v>9</v>
      </c>
      <c r="B493" s="798" t="s">
        <v>513</v>
      </c>
      <c r="C493" s="802"/>
      <c r="D493" s="802"/>
      <c r="E493" s="746" t="s">
        <v>364</v>
      </c>
      <c r="F493" s="805">
        <v>1</v>
      </c>
      <c r="G493" s="895"/>
      <c r="H493" s="906">
        <f t="shared" si="55"/>
        <v>0</v>
      </c>
    </row>
    <row r="494" spans="1:8" ht="48">
      <c r="A494" s="510">
        <f t="shared" si="56"/>
        <v>10</v>
      </c>
      <c r="B494" s="798" t="s">
        <v>514</v>
      </c>
      <c r="C494" s="802"/>
      <c r="D494" s="802"/>
      <c r="E494" s="746" t="s">
        <v>364</v>
      </c>
      <c r="F494" s="800">
        <v>1</v>
      </c>
      <c r="G494" s="896"/>
      <c r="H494" s="906">
        <f t="shared" si="55"/>
        <v>0</v>
      </c>
    </row>
    <row r="495" spans="1:8" ht="132">
      <c r="A495" s="510">
        <f t="shared" si="56"/>
        <v>11</v>
      </c>
      <c r="B495" s="798" t="s">
        <v>381</v>
      </c>
      <c r="C495" s="802"/>
      <c r="D495" s="802"/>
      <c r="E495" s="746" t="s">
        <v>0</v>
      </c>
      <c r="F495" s="800">
        <v>4</v>
      </c>
      <c r="G495" s="909"/>
      <c r="H495" s="906">
        <f t="shared" si="55"/>
        <v>0</v>
      </c>
    </row>
    <row r="496" spans="1:8" ht="120">
      <c r="A496" s="510">
        <f t="shared" si="56"/>
        <v>12</v>
      </c>
      <c r="B496" s="798" t="s">
        <v>515</v>
      </c>
      <c r="C496" s="802"/>
      <c r="D496" s="802"/>
      <c r="E496" s="746" t="s">
        <v>366</v>
      </c>
      <c r="F496" s="803">
        <v>25</v>
      </c>
      <c r="G496" s="895"/>
      <c r="H496" s="906">
        <f t="shared" si="55"/>
        <v>0</v>
      </c>
    </row>
    <row r="497" spans="1:8" ht="144">
      <c r="A497" s="510">
        <f t="shared" si="56"/>
        <v>13</v>
      </c>
      <c r="B497" s="798" t="s">
        <v>516</v>
      </c>
      <c r="C497" s="802"/>
      <c r="D497" s="802"/>
      <c r="E497" s="746" t="s">
        <v>366</v>
      </c>
      <c r="F497" s="803">
        <v>5</v>
      </c>
      <c r="G497" s="895"/>
      <c r="H497" s="906">
        <f t="shared" si="55"/>
        <v>0</v>
      </c>
    </row>
    <row r="498" spans="1:8" ht="144">
      <c r="A498" s="510">
        <f>A497+1</f>
        <v>14</v>
      </c>
      <c r="B498" s="798" t="s">
        <v>383</v>
      </c>
      <c r="C498" s="802"/>
      <c r="D498" s="802"/>
      <c r="E498" s="746" t="s">
        <v>366</v>
      </c>
      <c r="F498" s="803">
        <v>10</v>
      </c>
      <c r="G498" s="895"/>
      <c r="H498" s="906">
        <f t="shared" si="55"/>
        <v>0</v>
      </c>
    </row>
    <row r="499" spans="1:8" ht="108">
      <c r="A499" s="510">
        <f t="shared" si="56"/>
        <v>15</v>
      </c>
      <c r="B499" s="798" t="s">
        <v>384</v>
      </c>
      <c r="C499" s="802"/>
      <c r="D499" s="802"/>
      <c r="E499" s="746" t="s">
        <v>364</v>
      </c>
      <c r="F499" s="803">
        <v>1</v>
      </c>
      <c r="G499" s="895"/>
      <c r="H499" s="906">
        <f t="shared" si="55"/>
        <v>0</v>
      </c>
    </row>
    <row r="500" spans="1:8" ht="36">
      <c r="A500" s="510">
        <f t="shared" si="56"/>
        <v>16</v>
      </c>
      <c r="B500" s="798" t="s">
        <v>385</v>
      </c>
      <c r="C500" s="802"/>
      <c r="D500" s="802"/>
      <c r="E500" s="746" t="s">
        <v>364</v>
      </c>
      <c r="F500" s="803">
        <v>1</v>
      </c>
      <c r="G500" s="895"/>
      <c r="H500" s="906">
        <f t="shared" si="55"/>
        <v>0</v>
      </c>
    </row>
    <row r="501" spans="1:8" ht="24">
      <c r="A501" s="510">
        <f t="shared" si="56"/>
        <v>17</v>
      </c>
      <c r="B501" s="798" t="s">
        <v>386</v>
      </c>
      <c r="C501" s="802"/>
      <c r="D501" s="802"/>
      <c r="E501" s="746" t="s">
        <v>0</v>
      </c>
      <c r="F501" s="805">
        <v>4</v>
      </c>
      <c r="G501" s="895"/>
      <c r="H501" s="906">
        <f t="shared" si="55"/>
        <v>0</v>
      </c>
    </row>
    <row r="502" spans="1:8" ht="24">
      <c r="A502" s="510">
        <f t="shared" si="56"/>
        <v>18</v>
      </c>
      <c r="B502" s="798" t="s">
        <v>517</v>
      </c>
      <c r="C502" s="802"/>
      <c r="D502" s="802"/>
      <c r="E502" s="746" t="s">
        <v>388</v>
      </c>
      <c r="F502" s="803">
        <v>2</v>
      </c>
      <c r="G502" s="895"/>
      <c r="H502" s="906">
        <f t="shared" si="55"/>
        <v>0</v>
      </c>
    </row>
    <row r="503" spans="1:8" ht="13" thickBot="1">
      <c r="A503" s="521"/>
      <c r="B503" s="521"/>
      <c r="C503" s="521"/>
      <c r="D503" s="521"/>
      <c r="E503" s="521"/>
      <c r="F503" s="522" t="s">
        <v>518</v>
      </c>
      <c r="G503" s="1017">
        <f>SUM(H485:H502)</f>
        <v>0</v>
      </c>
      <c r="H503" s="1018"/>
    </row>
    <row r="504" spans="1:8" ht="13" thickBot="1">
      <c r="A504" s="538"/>
      <c r="B504" s="1019" t="s">
        <v>519</v>
      </c>
      <c r="C504" s="1020"/>
      <c r="D504" s="1020"/>
      <c r="E504" s="1020"/>
      <c r="F504" s="1021"/>
      <c r="G504" s="1022">
        <f>SUM(G469,G482,G503)</f>
        <v>0</v>
      </c>
      <c r="H504" s="1023"/>
    </row>
    <row r="505" spans="1:8">
      <c r="G505" s="911"/>
      <c r="H505" s="911"/>
    </row>
    <row r="506" spans="1:8">
      <c r="G506" s="911"/>
      <c r="H506" s="911"/>
    </row>
    <row r="507" spans="1:8" ht="26">
      <c r="A507" s="497">
        <v>15</v>
      </c>
      <c r="B507" s="498" t="s">
        <v>520</v>
      </c>
      <c r="C507" s="499"/>
      <c r="D507" s="499"/>
      <c r="E507" s="499"/>
      <c r="F507" s="500"/>
      <c r="G507" s="912"/>
      <c r="H507" s="913"/>
    </row>
    <row r="508" spans="1:8" ht="13">
      <c r="A508" s="504" t="s">
        <v>521</v>
      </c>
      <c r="B508" s="505" t="s">
        <v>351</v>
      </c>
      <c r="C508" s="506"/>
      <c r="D508" s="506"/>
      <c r="E508" s="506"/>
      <c r="F508" s="507"/>
      <c r="G508" s="907"/>
      <c r="H508" s="908"/>
    </row>
    <row r="509" spans="1:8" ht="284">
      <c r="A509" s="510">
        <f>1</f>
        <v>1</v>
      </c>
      <c r="B509" s="798" t="s">
        <v>352</v>
      </c>
      <c r="C509" s="746" t="s">
        <v>353</v>
      </c>
      <c r="D509" s="746" t="s">
        <v>353</v>
      </c>
      <c r="E509" s="754" t="s">
        <v>0</v>
      </c>
      <c r="F509" s="755">
        <v>1</v>
      </c>
      <c r="G509" s="895"/>
      <c r="H509" s="906">
        <f>F509*G509</f>
        <v>0</v>
      </c>
    </row>
    <row r="510" spans="1:8" ht="36">
      <c r="A510" s="510">
        <f>A509+1</f>
        <v>2</v>
      </c>
      <c r="B510" s="798" t="s">
        <v>355</v>
      </c>
      <c r="C510" s="799" t="s">
        <v>353</v>
      </c>
      <c r="D510" s="799" t="s">
        <v>353</v>
      </c>
      <c r="E510" s="754" t="s">
        <v>0</v>
      </c>
      <c r="F510" s="755">
        <v>1</v>
      </c>
      <c r="G510" s="895"/>
      <c r="H510" s="906">
        <f>F510*G510</f>
        <v>0</v>
      </c>
    </row>
    <row r="511" spans="1:8" ht="36">
      <c r="A511" s="510">
        <f>A510+1</f>
        <v>3</v>
      </c>
      <c r="B511" s="798" t="s">
        <v>356</v>
      </c>
      <c r="C511" s="799" t="s">
        <v>353</v>
      </c>
      <c r="D511" s="799" t="s">
        <v>353</v>
      </c>
      <c r="E511" s="754" t="s">
        <v>0</v>
      </c>
      <c r="F511" s="755">
        <v>1</v>
      </c>
      <c r="G511" s="895"/>
      <c r="H511" s="906">
        <f>F511*G511</f>
        <v>0</v>
      </c>
    </row>
    <row r="512" spans="1:8" ht="132">
      <c r="A512" s="510">
        <f>A511+1</f>
        <v>4</v>
      </c>
      <c r="B512" s="798" t="s">
        <v>357</v>
      </c>
      <c r="C512" s="746"/>
      <c r="D512" s="746" t="s">
        <v>353</v>
      </c>
      <c r="E512" s="746" t="s">
        <v>0</v>
      </c>
      <c r="F512" s="800">
        <v>2</v>
      </c>
      <c r="G512" s="895"/>
      <c r="H512" s="906">
        <f>F512*G512</f>
        <v>0</v>
      </c>
    </row>
    <row r="513" spans="1:8" ht="204">
      <c r="A513" s="510">
        <f>A512+1</f>
        <v>5</v>
      </c>
      <c r="B513" s="801" t="s">
        <v>358</v>
      </c>
      <c r="C513" s="802"/>
      <c r="D513" s="802"/>
      <c r="E513" s="754" t="s">
        <v>0</v>
      </c>
      <c r="F513" s="755">
        <v>1</v>
      </c>
      <c r="G513" s="895"/>
      <c r="H513" s="906">
        <f>F513*G513</f>
        <v>0</v>
      </c>
    </row>
    <row r="514" spans="1:8">
      <c r="A514" s="521"/>
      <c r="B514" s="521"/>
      <c r="C514" s="521"/>
      <c r="D514" s="521"/>
      <c r="E514" s="521"/>
      <c r="F514" s="522" t="s">
        <v>522</v>
      </c>
      <c r="G514" s="1017">
        <f>SUM(H509:H513)</f>
        <v>0</v>
      </c>
      <c r="H514" s="1018"/>
    </row>
    <row r="515" spans="1:8">
      <c r="A515" s="524">
        <v>15</v>
      </c>
      <c r="B515" s="505" t="s">
        <v>523</v>
      </c>
      <c r="C515" s="506"/>
      <c r="D515" s="506"/>
      <c r="E515" s="506"/>
      <c r="F515" s="507"/>
      <c r="G515" s="907"/>
      <c r="H515" s="908"/>
    </row>
    <row r="516" spans="1:8" ht="13">
      <c r="A516" s="504" t="s">
        <v>524</v>
      </c>
      <c r="B516" s="505" t="s">
        <v>362</v>
      </c>
      <c r="C516" s="506"/>
      <c r="D516" s="506"/>
      <c r="E516" s="506"/>
      <c r="F516" s="507"/>
      <c r="G516" s="907"/>
      <c r="H516" s="908"/>
    </row>
    <row r="517" spans="1:8" ht="48">
      <c r="A517" s="510">
        <v>1</v>
      </c>
      <c r="B517" s="798" t="s">
        <v>363</v>
      </c>
      <c r="C517" s="802"/>
      <c r="D517" s="802"/>
      <c r="E517" s="746" t="s">
        <v>364</v>
      </c>
      <c r="F517" s="800">
        <v>1</v>
      </c>
      <c r="G517" s="895"/>
      <c r="H517" s="906">
        <f t="shared" ref="H517:H526" si="57">F517*G517</f>
        <v>0</v>
      </c>
    </row>
    <row r="518" spans="1:8" ht="76">
      <c r="A518" s="510">
        <f>A517+1</f>
        <v>2</v>
      </c>
      <c r="B518" s="798" t="s">
        <v>365</v>
      </c>
      <c r="C518" s="802"/>
      <c r="D518" s="802"/>
      <c r="E518" s="803" t="s">
        <v>366</v>
      </c>
      <c r="F518" s="800">
        <v>30</v>
      </c>
      <c r="G518" s="895"/>
      <c r="H518" s="906">
        <f t="shared" si="57"/>
        <v>0</v>
      </c>
    </row>
    <row r="519" spans="1:8" ht="48">
      <c r="A519" s="510">
        <f>A518+1</f>
        <v>3</v>
      </c>
      <c r="B519" s="798" t="s">
        <v>367</v>
      </c>
      <c r="C519" s="802"/>
      <c r="D519" s="802"/>
      <c r="E519" s="746" t="s">
        <v>366</v>
      </c>
      <c r="F519" s="800">
        <v>50</v>
      </c>
      <c r="G519" s="909"/>
      <c r="H519" s="906">
        <f t="shared" si="57"/>
        <v>0</v>
      </c>
    </row>
    <row r="520" spans="1:8" ht="60">
      <c r="A520" s="510">
        <f t="shared" ref="A520:A525" si="58">A519+1</f>
        <v>4</v>
      </c>
      <c r="B520" s="798" t="s">
        <v>368</v>
      </c>
      <c r="C520" s="802"/>
      <c r="D520" s="802"/>
      <c r="E520" s="746" t="s">
        <v>366</v>
      </c>
      <c r="F520" s="800">
        <v>100</v>
      </c>
      <c r="G520" s="909"/>
      <c r="H520" s="906">
        <f t="shared" si="57"/>
        <v>0</v>
      </c>
    </row>
    <row r="521" spans="1:8" ht="36">
      <c r="A521" s="510">
        <f t="shared" si="58"/>
        <v>5</v>
      </c>
      <c r="B521" s="798" t="s">
        <v>369</v>
      </c>
      <c r="C521" s="802"/>
      <c r="D521" s="802"/>
      <c r="E521" s="746" t="s">
        <v>364</v>
      </c>
      <c r="F521" s="800">
        <v>5</v>
      </c>
      <c r="G521" s="909"/>
      <c r="H521" s="906">
        <f t="shared" si="57"/>
        <v>0</v>
      </c>
    </row>
    <row r="522" spans="1:8" ht="36">
      <c r="A522" s="510">
        <f t="shared" si="58"/>
        <v>6</v>
      </c>
      <c r="B522" s="798" t="s">
        <v>370</v>
      </c>
      <c r="C522" s="802"/>
      <c r="D522" s="802"/>
      <c r="E522" s="746" t="s">
        <v>0</v>
      </c>
      <c r="F522" s="800">
        <v>12</v>
      </c>
      <c r="G522" s="909"/>
      <c r="H522" s="906">
        <f t="shared" si="57"/>
        <v>0</v>
      </c>
    </row>
    <row r="523" spans="1:8" ht="60">
      <c r="A523" s="510">
        <f t="shared" si="58"/>
        <v>7</v>
      </c>
      <c r="B523" s="798" t="s">
        <v>371</v>
      </c>
      <c r="C523" s="802"/>
      <c r="D523" s="802"/>
      <c r="E523" s="803" t="s">
        <v>366</v>
      </c>
      <c r="F523" s="805">
        <v>25</v>
      </c>
      <c r="G523" s="910"/>
      <c r="H523" s="906">
        <f t="shared" si="57"/>
        <v>0</v>
      </c>
    </row>
    <row r="524" spans="1:8" ht="60">
      <c r="A524" s="510">
        <f t="shared" si="58"/>
        <v>8</v>
      </c>
      <c r="B524" s="798" t="s">
        <v>372</v>
      </c>
      <c r="C524" s="802"/>
      <c r="D524" s="802"/>
      <c r="E524" s="803" t="s">
        <v>366</v>
      </c>
      <c r="F524" s="805">
        <v>5</v>
      </c>
      <c r="G524" s="910"/>
      <c r="H524" s="906">
        <f t="shared" si="57"/>
        <v>0</v>
      </c>
    </row>
    <row r="525" spans="1:8" ht="168">
      <c r="A525" s="510">
        <f t="shared" si="58"/>
        <v>9</v>
      </c>
      <c r="B525" s="798" t="s">
        <v>373</v>
      </c>
      <c r="C525" s="802"/>
      <c r="D525" s="802"/>
      <c r="E525" s="803" t="s">
        <v>364</v>
      </c>
      <c r="F525" s="805">
        <v>1</v>
      </c>
      <c r="G525" s="910"/>
      <c r="H525" s="906">
        <f t="shared" si="57"/>
        <v>0</v>
      </c>
    </row>
    <row r="526" spans="1:8" ht="24">
      <c r="A526" s="510">
        <f>A525+1</f>
        <v>10</v>
      </c>
      <c r="B526" s="798" t="s">
        <v>374</v>
      </c>
      <c r="C526" s="802"/>
      <c r="D526" s="802"/>
      <c r="E526" s="746" t="s">
        <v>364</v>
      </c>
      <c r="F526" s="805">
        <v>1</v>
      </c>
      <c r="G526" s="895"/>
      <c r="H526" s="906">
        <f t="shared" si="57"/>
        <v>0</v>
      </c>
    </row>
    <row r="527" spans="1:8">
      <c r="A527" s="521"/>
      <c r="B527" s="521"/>
      <c r="C527" s="521"/>
      <c r="D527" s="521"/>
      <c r="E527" s="521"/>
      <c r="F527" s="522" t="s">
        <v>525</v>
      </c>
      <c r="G527" s="1017">
        <f>SUM(H517:H526)</f>
        <v>0</v>
      </c>
      <c r="H527" s="1018"/>
    </row>
    <row r="528" spans="1:8">
      <c r="A528" s="524">
        <v>15</v>
      </c>
      <c r="B528" s="505" t="s">
        <v>523</v>
      </c>
      <c r="C528" s="506"/>
      <c r="D528" s="506"/>
      <c r="E528" s="506"/>
      <c r="F528" s="529"/>
      <c r="G528" s="907"/>
      <c r="H528" s="908"/>
    </row>
    <row r="529" spans="1:8" ht="13">
      <c r="A529" s="504" t="s">
        <v>526</v>
      </c>
      <c r="B529" s="505" t="s">
        <v>377</v>
      </c>
      <c r="C529" s="506"/>
      <c r="D529" s="506"/>
      <c r="E529" s="506"/>
      <c r="F529" s="529"/>
      <c r="G529" s="907"/>
      <c r="H529" s="908"/>
    </row>
    <row r="530" spans="1:8" ht="84">
      <c r="A530" s="510">
        <f>1</f>
        <v>1</v>
      </c>
      <c r="B530" s="810" t="s">
        <v>378</v>
      </c>
      <c r="C530" s="802"/>
      <c r="D530" s="802"/>
      <c r="E530" s="746" t="s">
        <v>364</v>
      </c>
      <c r="F530" s="805">
        <v>1</v>
      </c>
      <c r="G530" s="895"/>
      <c r="H530" s="906">
        <f t="shared" ref="H530:H539" si="59">F530*G530</f>
        <v>0</v>
      </c>
    </row>
    <row r="531" spans="1:8" ht="60">
      <c r="A531" s="510">
        <f t="shared" ref="A531:A539" si="60">A530+1</f>
        <v>2</v>
      </c>
      <c r="B531" s="798" t="s">
        <v>379</v>
      </c>
      <c r="C531" s="802"/>
      <c r="D531" s="802"/>
      <c r="E531" s="746" t="s">
        <v>364</v>
      </c>
      <c r="F531" s="800">
        <v>1</v>
      </c>
      <c r="G531" s="895"/>
      <c r="H531" s="906">
        <f t="shared" si="59"/>
        <v>0</v>
      </c>
    </row>
    <row r="532" spans="1:8" ht="48">
      <c r="A532" s="510">
        <f t="shared" si="60"/>
        <v>3</v>
      </c>
      <c r="B532" s="798" t="s">
        <v>380</v>
      </c>
      <c r="C532" s="802"/>
      <c r="D532" s="802"/>
      <c r="E532" s="803" t="s">
        <v>364</v>
      </c>
      <c r="F532" s="805">
        <v>1</v>
      </c>
      <c r="G532" s="895"/>
      <c r="H532" s="906">
        <f t="shared" si="59"/>
        <v>0</v>
      </c>
    </row>
    <row r="533" spans="1:8" ht="132">
      <c r="A533" s="510">
        <f>A532+1</f>
        <v>4</v>
      </c>
      <c r="B533" s="798" t="s">
        <v>381</v>
      </c>
      <c r="C533" s="802"/>
      <c r="D533" s="802"/>
      <c r="E533" s="746" t="s">
        <v>0</v>
      </c>
      <c r="F533" s="800">
        <v>6</v>
      </c>
      <c r="G533" s="909"/>
      <c r="H533" s="906">
        <f t="shared" si="59"/>
        <v>0</v>
      </c>
    </row>
    <row r="534" spans="1:8" ht="132">
      <c r="A534" s="510">
        <f t="shared" si="60"/>
        <v>5</v>
      </c>
      <c r="B534" s="798" t="s">
        <v>382</v>
      </c>
      <c r="C534" s="802"/>
      <c r="D534" s="802"/>
      <c r="E534" s="746" t="s">
        <v>366</v>
      </c>
      <c r="F534" s="803">
        <v>25</v>
      </c>
      <c r="G534" s="895"/>
      <c r="H534" s="906">
        <f t="shared" si="59"/>
        <v>0</v>
      </c>
    </row>
    <row r="535" spans="1:8" ht="144">
      <c r="A535" s="510">
        <f t="shared" si="60"/>
        <v>6</v>
      </c>
      <c r="B535" s="798" t="s">
        <v>383</v>
      </c>
      <c r="C535" s="802"/>
      <c r="D535" s="802"/>
      <c r="E535" s="746" t="s">
        <v>366</v>
      </c>
      <c r="F535" s="803">
        <v>5</v>
      </c>
      <c r="G535" s="895"/>
      <c r="H535" s="906">
        <f t="shared" si="59"/>
        <v>0</v>
      </c>
    </row>
    <row r="536" spans="1:8" ht="108">
      <c r="A536" s="510">
        <f t="shared" si="60"/>
        <v>7</v>
      </c>
      <c r="B536" s="798" t="s">
        <v>384</v>
      </c>
      <c r="C536" s="802"/>
      <c r="D536" s="802"/>
      <c r="E536" s="746" t="s">
        <v>364</v>
      </c>
      <c r="F536" s="803">
        <v>1</v>
      </c>
      <c r="G536" s="895"/>
      <c r="H536" s="906">
        <f t="shared" si="59"/>
        <v>0</v>
      </c>
    </row>
    <row r="537" spans="1:8" ht="36">
      <c r="A537" s="510">
        <f t="shared" si="60"/>
        <v>8</v>
      </c>
      <c r="B537" s="798" t="s">
        <v>385</v>
      </c>
      <c r="C537" s="802"/>
      <c r="D537" s="802"/>
      <c r="E537" s="746" t="s">
        <v>364</v>
      </c>
      <c r="F537" s="803">
        <v>1</v>
      </c>
      <c r="G537" s="895"/>
      <c r="H537" s="906">
        <f t="shared" si="59"/>
        <v>0</v>
      </c>
    </row>
    <row r="538" spans="1:8" ht="24">
      <c r="A538" s="510">
        <f t="shared" si="60"/>
        <v>9</v>
      </c>
      <c r="B538" s="798" t="s">
        <v>386</v>
      </c>
      <c r="C538" s="802"/>
      <c r="D538" s="802"/>
      <c r="E538" s="746" t="s">
        <v>0</v>
      </c>
      <c r="F538" s="805">
        <v>6</v>
      </c>
      <c r="G538" s="895"/>
      <c r="H538" s="906">
        <f t="shared" si="59"/>
        <v>0</v>
      </c>
    </row>
    <row r="539" spans="1:8" ht="36">
      <c r="A539" s="510">
        <f t="shared" si="60"/>
        <v>10</v>
      </c>
      <c r="B539" s="798" t="s">
        <v>387</v>
      </c>
      <c r="C539" s="802"/>
      <c r="D539" s="802"/>
      <c r="E539" s="746" t="s">
        <v>388</v>
      </c>
      <c r="F539" s="803">
        <v>2</v>
      </c>
      <c r="G539" s="895"/>
      <c r="H539" s="906">
        <f t="shared" si="59"/>
        <v>0</v>
      </c>
    </row>
    <row r="540" spans="1:8" ht="13" thickBot="1">
      <c r="A540" s="521"/>
      <c r="B540" s="521"/>
      <c r="C540" s="521"/>
      <c r="D540" s="521"/>
      <c r="E540" s="521"/>
      <c r="F540" s="522" t="s">
        <v>527</v>
      </c>
      <c r="G540" s="1017">
        <f>SUM(H530:H539)</f>
        <v>0</v>
      </c>
      <c r="H540" s="1018"/>
    </row>
    <row r="541" spans="1:8" ht="13" thickBot="1">
      <c r="A541" s="538"/>
      <c r="B541" s="1019" t="s">
        <v>528</v>
      </c>
      <c r="C541" s="1020"/>
      <c r="D541" s="1020"/>
      <c r="E541" s="1020"/>
      <c r="F541" s="1021"/>
      <c r="G541" s="1022">
        <f>SUM(G514,G527,G540)</f>
        <v>0</v>
      </c>
      <c r="H541" s="1023"/>
    </row>
    <row r="542" spans="1:8">
      <c r="G542" s="911"/>
      <c r="H542" s="911"/>
    </row>
    <row r="543" spans="1:8">
      <c r="G543" s="911"/>
      <c r="H543" s="911"/>
    </row>
    <row r="544" spans="1:8" ht="26">
      <c r="A544" s="497">
        <v>16</v>
      </c>
      <c r="B544" s="545" t="s">
        <v>529</v>
      </c>
      <c r="C544" s="499"/>
      <c r="D544" s="499"/>
      <c r="E544" s="499"/>
      <c r="F544" s="500"/>
      <c r="G544" s="912"/>
      <c r="H544" s="913"/>
    </row>
    <row r="545" spans="1:8" ht="13">
      <c r="A545" s="504" t="s">
        <v>530</v>
      </c>
      <c r="B545" s="505" t="s">
        <v>351</v>
      </c>
      <c r="C545" s="506"/>
      <c r="D545" s="506"/>
      <c r="E545" s="506"/>
      <c r="F545" s="507"/>
      <c r="G545" s="907"/>
      <c r="H545" s="908"/>
    </row>
    <row r="546" spans="1:8" ht="284">
      <c r="A546" s="510">
        <f>1</f>
        <v>1</v>
      </c>
      <c r="B546" s="798" t="s">
        <v>352</v>
      </c>
      <c r="C546" s="746" t="s">
        <v>353</v>
      </c>
      <c r="D546" s="746" t="s">
        <v>353</v>
      </c>
      <c r="E546" s="754" t="s">
        <v>0</v>
      </c>
      <c r="F546" s="755">
        <v>1</v>
      </c>
      <c r="G546" s="895"/>
      <c r="H546" s="906">
        <f>F546*G546</f>
        <v>0</v>
      </c>
    </row>
    <row r="547" spans="1:8" ht="36">
      <c r="A547" s="510">
        <f>A546+1</f>
        <v>2</v>
      </c>
      <c r="B547" s="798" t="s">
        <v>355</v>
      </c>
      <c r="C547" s="799" t="s">
        <v>353</v>
      </c>
      <c r="D547" s="799" t="s">
        <v>353</v>
      </c>
      <c r="E547" s="754" t="s">
        <v>0</v>
      </c>
      <c r="F547" s="755">
        <v>1</v>
      </c>
      <c r="G547" s="895"/>
      <c r="H547" s="906">
        <f>F547*G547</f>
        <v>0</v>
      </c>
    </row>
    <row r="548" spans="1:8" ht="36">
      <c r="A548" s="510">
        <f>A547+1</f>
        <v>3</v>
      </c>
      <c r="B548" s="798" t="s">
        <v>356</v>
      </c>
      <c r="C548" s="799" t="s">
        <v>353</v>
      </c>
      <c r="D548" s="799" t="s">
        <v>353</v>
      </c>
      <c r="E548" s="754" t="s">
        <v>0</v>
      </c>
      <c r="F548" s="755">
        <v>1</v>
      </c>
      <c r="G548" s="895"/>
      <c r="H548" s="906">
        <f>F548*G548</f>
        <v>0</v>
      </c>
    </row>
    <row r="549" spans="1:8" ht="132">
      <c r="A549" s="510">
        <f>A548+1</f>
        <v>4</v>
      </c>
      <c r="B549" s="798" t="s">
        <v>357</v>
      </c>
      <c r="C549" s="746"/>
      <c r="D549" s="746" t="s">
        <v>353</v>
      </c>
      <c r="E549" s="746" t="s">
        <v>0</v>
      </c>
      <c r="F549" s="800">
        <v>2</v>
      </c>
      <c r="G549" s="895"/>
      <c r="H549" s="906">
        <f>F549*G549</f>
        <v>0</v>
      </c>
    </row>
    <row r="550" spans="1:8" ht="204">
      <c r="A550" s="510">
        <f>A549+1</f>
        <v>5</v>
      </c>
      <c r="B550" s="801" t="s">
        <v>358</v>
      </c>
      <c r="C550" s="802"/>
      <c r="D550" s="802"/>
      <c r="E550" s="754" t="s">
        <v>0</v>
      </c>
      <c r="F550" s="755">
        <v>1</v>
      </c>
      <c r="G550" s="895"/>
      <c r="H550" s="906">
        <f>F550*G550</f>
        <v>0</v>
      </c>
    </row>
    <row r="551" spans="1:8">
      <c r="A551" s="521"/>
      <c r="B551" s="521"/>
      <c r="C551" s="521"/>
      <c r="D551" s="521"/>
      <c r="E551" s="521"/>
      <c r="F551" s="522" t="s">
        <v>531</v>
      </c>
      <c r="G551" s="1017">
        <f>SUM(H546:H550)</f>
        <v>0</v>
      </c>
      <c r="H551" s="1018"/>
    </row>
    <row r="552" spans="1:8">
      <c r="A552" s="524">
        <v>16</v>
      </c>
      <c r="B552" s="505" t="s">
        <v>532</v>
      </c>
      <c r="C552" s="506"/>
      <c r="D552" s="506"/>
      <c r="E552" s="506"/>
      <c r="F552" s="507"/>
      <c r="G552" s="907"/>
      <c r="H552" s="908"/>
    </row>
    <row r="553" spans="1:8" ht="13">
      <c r="A553" s="504" t="s">
        <v>533</v>
      </c>
      <c r="B553" s="505" t="s">
        <v>362</v>
      </c>
      <c r="C553" s="506"/>
      <c r="D553" s="506"/>
      <c r="E553" s="506"/>
      <c r="F553" s="507"/>
      <c r="G553" s="907"/>
      <c r="H553" s="908"/>
    </row>
    <row r="554" spans="1:8" ht="48">
      <c r="A554" s="510">
        <v>1</v>
      </c>
      <c r="B554" s="798" t="s">
        <v>363</v>
      </c>
      <c r="C554" s="802"/>
      <c r="D554" s="802"/>
      <c r="E554" s="746" t="s">
        <v>364</v>
      </c>
      <c r="F554" s="800">
        <v>1</v>
      </c>
      <c r="G554" s="895"/>
      <c r="H554" s="906">
        <f t="shared" ref="H554:H563" si="61">F554*G554</f>
        <v>0</v>
      </c>
    </row>
    <row r="555" spans="1:8" ht="76">
      <c r="A555" s="510">
        <f>A554+1</f>
        <v>2</v>
      </c>
      <c r="B555" s="798" t="s">
        <v>365</v>
      </c>
      <c r="C555" s="802"/>
      <c r="D555" s="802"/>
      <c r="E555" s="803" t="s">
        <v>366</v>
      </c>
      <c r="F555" s="800">
        <v>30</v>
      </c>
      <c r="G555" s="895"/>
      <c r="H555" s="906">
        <f t="shared" si="61"/>
        <v>0</v>
      </c>
    </row>
    <row r="556" spans="1:8" ht="48">
      <c r="A556" s="510">
        <f>A555+1</f>
        <v>3</v>
      </c>
      <c r="B556" s="798" t="s">
        <v>367</v>
      </c>
      <c r="C556" s="802"/>
      <c r="D556" s="802"/>
      <c r="E556" s="746" t="s">
        <v>366</v>
      </c>
      <c r="F556" s="800">
        <v>50</v>
      </c>
      <c r="G556" s="909"/>
      <c r="H556" s="906">
        <f t="shared" si="61"/>
        <v>0</v>
      </c>
    </row>
    <row r="557" spans="1:8" ht="60">
      <c r="A557" s="510">
        <f t="shared" ref="A557:A562" si="62">A556+1</f>
        <v>4</v>
      </c>
      <c r="B557" s="798" t="s">
        <v>368</v>
      </c>
      <c r="C557" s="802"/>
      <c r="D557" s="802"/>
      <c r="E557" s="746" t="s">
        <v>366</v>
      </c>
      <c r="F557" s="800">
        <v>100</v>
      </c>
      <c r="G557" s="909"/>
      <c r="H557" s="906">
        <f t="shared" si="61"/>
        <v>0</v>
      </c>
    </row>
    <row r="558" spans="1:8" ht="36">
      <c r="A558" s="510">
        <f t="shared" si="62"/>
        <v>5</v>
      </c>
      <c r="B558" s="798" t="s">
        <v>369</v>
      </c>
      <c r="C558" s="802"/>
      <c r="D558" s="802"/>
      <c r="E558" s="746" t="s">
        <v>364</v>
      </c>
      <c r="F558" s="800">
        <v>5</v>
      </c>
      <c r="G558" s="909"/>
      <c r="H558" s="906">
        <f t="shared" si="61"/>
        <v>0</v>
      </c>
    </row>
    <row r="559" spans="1:8" ht="36">
      <c r="A559" s="510">
        <f t="shared" si="62"/>
        <v>6</v>
      </c>
      <c r="B559" s="798" t="s">
        <v>370</v>
      </c>
      <c r="C559" s="802"/>
      <c r="D559" s="802"/>
      <c r="E559" s="746" t="s">
        <v>0</v>
      </c>
      <c r="F559" s="800">
        <v>10</v>
      </c>
      <c r="G559" s="909"/>
      <c r="H559" s="906">
        <f t="shared" si="61"/>
        <v>0</v>
      </c>
    </row>
    <row r="560" spans="1:8" ht="60">
      <c r="A560" s="510">
        <f t="shared" si="62"/>
        <v>7</v>
      </c>
      <c r="B560" s="798" t="s">
        <v>371</v>
      </c>
      <c r="C560" s="802"/>
      <c r="D560" s="802"/>
      <c r="E560" s="803" t="s">
        <v>366</v>
      </c>
      <c r="F560" s="805">
        <v>25</v>
      </c>
      <c r="G560" s="910"/>
      <c r="H560" s="906">
        <f t="shared" si="61"/>
        <v>0</v>
      </c>
    </row>
    <row r="561" spans="1:8" ht="60">
      <c r="A561" s="510">
        <f t="shared" si="62"/>
        <v>8</v>
      </c>
      <c r="B561" s="798" t="s">
        <v>372</v>
      </c>
      <c r="C561" s="802"/>
      <c r="D561" s="802"/>
      <c r="E561" s="803" t="s">
        <v>366</v>
      </c>
      <c r="F561" s="805">
        <v>5</v>
      </c>
      <c r="G561" s="910"/>
      <c r="H561" s="906">
        <f t="shared" si="61"/>
        <v>0</v>
      </c>
    </row>
    <row r="562" spans="1:8" ht="168">
      <c r="A562" s="510">
        <f t="shared" si="62"/>
        <v>9</v>
      </c>
      <c r="B562" s="798" t="s">
        <v>373</v>
      </c>
      <c r="C562" s="802"/>
      <c r="D562" s="802"/>
      <c r="E562" s="803" t="s">
        <v>364</v>
      </c>
      <c r="F562" s="805">
        <v>1</v>
      </c>
      <c r="G562" s="910"/>
      <c r="H562" s="906">
        <f t="shared" si="61"/>
        <v>0</v>
      </c>
    </row>
    <row r="563" spans="1:8" ht="24">
      <c r="A563" s="510">
        <f>A562+1</f>
        <v>10</v>
      </c>
      <c r="B563" s="798" t="s">
        <v>374</v>
      </c>
      <c r="C563" s="802"/>
      <c r="D563" s="802"/>
      <c r="E563" s="746" t="s">
        <v>364</v>
      </c>
      <c r="F563" s="805">
        <v>1</v>
      </c>
      <c r="G563" s="895"/>
      <c r="H563" s="906">
        <f t="shared" si="61"/>
        <v>0</v>
      </c>
    </row>
    <row r="564" spans="1:8">
      <c r="A564" s="521"/>
      <c r="B564" s="521"/>
      <c r="C564" s="521"/>
      <c r="D564" s="521"/>
      <c r="E564" s="521"/>
      <c r="F564" s="522" t="s">
        <v>534</v>
      </c>
      <c r="G564" s="1017">
        <f>SUM(H554:H563)</f>
        <v>0</v>
      </c>
      <c r="H564" s="1018"/>
    </row>
    <row r="565" spans="1:8">
      <c r="A565" s="524">
        <v>16</v>
      </c>
      <c r="B565" s="505" t="s">
        <v>532</v>
      </c>
      <c r="C565" s="506"/>
      <c r="D565" s="506"/>
      <c r="E565" s="506"/>
      <c r="F565" s="529"/>
      <c r="G565" s="907"/>
      <c r="H565" s="908"/>
    </row>
    <row r="566" spans="1:8" ht="13">
      <c r="A566" s="504" t="s">
        <v>535</v>
      </c>
      <c r="B566" s="505" t="s">
        <v>377</v>
      </c>
      <c r="C566" s="506"/>
      <c r="D566" s="506"/>
      <c r="E566" s="506"/>
      <c r="F566" s="529"/>
      <c r="G566" s="907"/>
      <c r="H566" s="908"/>
    </row>
    <row r="567" spans="1:8" ht="84">
      <c r="A567" s="510">
        <f>1</f>
        <v>1</v>
      </c>
      <c r="B567" s="810" t="s">
        <v>378</v>
      </c>
      <c r="C567" s="802"/>
      <c r="D567" s="802"/>
      <c r="E567" s="746" t="s">
        <v>364</v>
      </c>
      <c r="F567" s="805">
        <v>1</v>
      </c>
      <c r="G567" s="895"/>
      <c r="H567" s="906">
        <f t="shared" ref="H567:H576" si="63">F567*G567</f>
        <v>0</v>
      </c>
    </row>
    <row r="568" spans="1:8" ht="60">
      <c r="A568" s="510">
        <f t="shared" ref="A568:A576" si="64">A567+1</f>
        <v>2</v>
      </c>
      <c r="B568" s="798" t="s">
        <v>379</v>
      </c>
      <c r="C568" s="802"/>
      <c r="D568" s="802"/>
      <c r="E568" s="746" t="s">
        <v>364</v>
      </c>
      <c r="F568" s="800">
        <v>1</v>
      </c>
      <c r="G568" s="895"/>
      <c r="H568" s="906">
        <f t="shared" si="63"/>
        <v>0</v>
      </c>
    </row>
    <row r="569" spans="1:8" ht="48">
      <c r="A569" s="510">
        <f t="shared" si="64"/>
        <v>3</v>
      </c>
      <c r="B569" s="798" t="s">
        <v>380</v>
      </c>
      <c r="C569" s="802"/>
      <c r="D569" s="802"/>
      <c r="E569" s="803" t="s">
        <v>364</v>
      </c>
      <c r="F569" s="805">
        <v>1</v>
      </c>
      <c r="G569" s="895"/>
      <c r="H569" s="906">
        <f t="shared" si="63"/>
        <v>0</v>
      </c>
    </row>
    <row r="570" spans="1:8" ht="132">
      <c r="A570" s="510">
        <f>A569+1</f>
        <v>4</v>
      </c>
      <c r="B570" s="798" t="s">
        <v>381</v>
      </c>
      <c r="C570" s="802"/>
      <c r="D570" s="802"/>
      <c r="E570" s="746" t="s">
        <v>0</v>
      </c>
      <c r="F570" s="800">
        <v>5</v>
      </c>
      <c r="G570" s="909"/>
      <c r="H570" s="906">
        <f t="shared" si="63"/>
        <v>0</v>
      </c>
    </row>
    <row r="571" spans="1:8" ht="132">
      <c r="A571" s="510">
        <f t="shared" si="64"/>
        <v>5</v>
      </c>
      <c r="B571" s="798" t="s">
        <v>382</v>
      </c>
      <c r="C571" s="802"/>
      <c r="D571" s="802"/>
      <c r="E571" s="746" t="s">
        <v>366</v>
      </c>
      <c r="F571" s="803">
        <v>25</v>
      </c>
      <c r="G571" s="895"/>
      <c r="H571" s="906">
        <f t="shared" si="63"/>
        <v>0</v>
      </c>
    </row>
    <row r="572" spans="1:8" ht="144">
      <c r="A572" s="510">
        <f t="shared" si="64"/>
        <v>6</v>
      </c>
      <c r="B572" s="798" t="s">
        <v>383</v>
      </c>
      <c r="C572" s="802"/>
      <c r="D572" s="802"/>
      <c r="E572" s="746" t="s">
        <v>366</v>
      </c>
      <c r="F572" s="803">
        <v>5</v>
      </c>
      <c r="G572" s="895"/>
      <c r="H572" s="906">
        <f t="shared" si="63"/>
        <v>0</v>
      </c>
    </row>
    <row r="573" spans="1:8" ht="108">
      <c r="A573" s="510">
        <f t="shared" si="64"/>
        <v>7</v>
      </c>
      <c r="B573" s="798" t="s">
        <v>384</v>
      </c>
      <c r="C573" s="802"/>
      <c r="D573" s="802"/>
      <c r="E573" s="746" t="s">
        <v>364</v>
      </c>
      <c r="F573" s="803">
        <v>1</v>
      </c>
      <c r="G573" s="895"/>
      <c r="H573" s="906">
        <f t="shared" si="63"/>
        <v>0</v>
      </c>
    </row>
    <row r="574" spans="1:8" ht="36">
      <c r="A574" s="510">
        <f t="shared" si="64"/>
        <v>8</v>
      </c>
      <c r="B574" s="798" t="s">
        <v>385</v>
      </c>
      <c r="C574" s="802"/>
      <c r="D574" s="802"/>
      <c r="E574" s="746" t="s">
        <v>364</v>
      </c>
      <c r="F574" s="803">
        <v>1</v>
      </c>
      <c r="G574" s="895"/>
      <c r="H574" s="906">
        <f t="shared" si="63"/>
        <v>0</v>
      </c>
    </row>
    <row r="575" spans="1:8" ht="24">
      <c r="A575" s="510">
        <f t="shared" si="64"/>
        <v>9</v>
      </c>
      <c r="B575" s="798" t="s">
        <v>386</v>
      </c>
      <c r="C575" s="802"/>
      <c r="D575" s="802"/>
      <c r="E575" s="746" t="s">
        <v>0</v>
      </c>
      <c r="F575" s="805">
        <v>5</v>
      </c>
      <c r="G575" s="895"/>
      <c r="H575" s="906">
        <f t="shared" si="63"/>
        <v>0</v>
      </c>
    </row>
    <row r="576" spans="1:8" ht="36">
      <c r="A576" s="510">
        <f t="shared" si="64"/>
        <v>10</v>
      </c>
      <c r="B576" s="798" t="s">
        <v>387</v>
      </c>
      <c r="C576" s="802"/>
      <c r="D576" s="802"/>
      <c r="E576" s="746" t="s">
        <v>388</v>
      </c>
      <c r="F576" s="803">
        <v>2</v>
      </c>
      <c r="G576" s="895"/>
      <c r="H576" s="906">
        <f t="shared" si="63"/>
        <v>0</v>
      </c>
    </row>
    <row r="577" spans="1:8" ht="13" thickBot="1">
      <c r="A577" s="521"/>
      <c r="B577" s="521"/>
      <c r="C577" s="521"/>
      <c r="D577" s="521"/>
      <c r="E577" s="521"/>
      <c r="F577" s="522" t="s">
        <v>536</v>
      </c>
      <c r="G577" s="1017">
        <f>SUM(H567:H576)</f>
        <v>0</v>
      </c>
      <c r="H577" s="1018"/>
    </row>
    <row r="578" spans="1:8" ht="13" thickBot="1">
      <c r="A578" s="538"/>
      <c r="B578" s="1019" t="s">
        <v>537</v>
      </c>
      <c r="C578" s="1020"/>
      <c r="D578" s="1020"/>
      <c r="E578" s="1020"/>
      <c r="F578" s="1021"/>
      <c r="G578" s="1022">
        <f>SUM(G551,G564,G577)</f>
        <v>0</v>
      </c>
      <c r="H578" s="1023"/>
    </row>
    <row r="579" spans="1:8">
      <c r="G579" s="911"/>
      <c r="H579" s="911"/>
    </row>
    <row r="580" spans="1:8">
      <c r="G580" s="911"/>
      <c r="H580" s="911"/>
    </row>
    <row r="581" spans="1:8" ht="26">
      <c r="A581" s="497">
        <v>17</v>
      </c>
      <c r="B581" s="498" t="s">
        <v>538</v>
      </c>
      <c r="C581" s="499"/>
      <c r="D581" s="499"/>
      <c r="E581" s="499"/>
      <c r="F581" s="500"/>
      <c r="G581" s="912"/>
      <c r="H581" s="913"/>
    </row>
    <row r="582" spans="1:8" ht="13">
      <c r="A582" s="504" t="s">
        <v>539</v>
      </c>
      <c r="B582" s="505" t="s">
        <v>351</v>
      </c>
      <c r="C582" s="506"/>
      <c r="D582" s="506"/>
      <c r="E582" s="506"/>
      <c r="F582" s="507"/>
      <c r="G582" s="907"/>
      <c r="H582" s="908"/>
    </row>
    <row r="583" spans="1:8" ht="284">
      <c r="A583" s="510">
        <f>1</f>
        <v>1</v>
      </c>
      <c r="B583" s="798" t="s">
        <v>354</v>
      </c>
      <c r="C583" s="746" t="s">
        <v>353</v>
      </c>
      <c r="D583" s="746" t="s">
        <v>353</v>
      </c>
      <c r="E583" s="754" t="s">
        <v>0</v>
      </c>
      <c r="F583" s="755">
        <v>1</v>
      </c>
      <c r="G583" s="895"/>
      <c r="H583" s="906">
        <f>F583*G583</f>
        <v>0</v>
      </c>
    </row>
    <row r="584" spans="1:8" ht="36">
      <c r="A584" s="510">
        <f>A583+1</f>
        <v>2</v>
      </c>
      <c r="B584" s="798" t="s">
        <v>355</v>
      </c>
      <c r="C584" s="799" t="s">
        <v>353</v>
      </c>
      <c r="D584" s="799" t="s">
        <v>353</v>
      </c>
      <c r="E584" s="754" t="s">
        <v>0</v>
      </c>
      <c r="F584" s="755">
        <v>1</v>
      </c>
      <c r="G584" s="895"/>
      <c r="H584" s="906">
        <f>F584*G584</f>
        <v>0</v>
      </c>
    </row>
    <row r="585" spans="1:8" ht="36">
      <c r="A585" s="510">
        <f>A584+1</f>
        <v>3</v>
      </c>
      <c r="B585" s="798" t="s">
        <v>356</v>
      </c>
      <c r="C585" s="799" t="s">
        <v>353</v>
      </c>
      <c r="D585" s="799" t="s">
        <v>353</v>
      </c>
      <c r="E585" s="754" t="s">
        <v>0</v>
      </c>
      <c r="F585" s="755">
        <v>1</v>
      </c>
      <c r="G585" s="895"/>
      <c r="H585" s="906">
        <f>F585*G585</f>
        <v>0</v>
      </c>
    </row>
    <row r="586" spans="1:8" ht="132">
      <c r="A586" s="510">
        <f>A585+1</f>
        <v>4</v>
      </c>
      <c r="B586" s="798" t="s">
        <v>357</v>
      </c>
      <c r="C586" s="746"/>
      <c r="D586" s="746" t="s">
        <v>353</v>
      </c>
      <c r="E586" s="746" t="s">
        <v>0</v>
      </c>
      <c r="F586" s="800">
        <v>2</v>
      </c>
      <c r="G586" s="895"/>
      <c r="H586" s="906">
        <f>F586*G586</f>
        <v>0</v>
      </c>
    </row>
    <row r="587" spans="1:8" ht="204">
      <c r="A587" s="510">
        <f>A586+1</f>
        <v>5</v>
      </c>
      <c r="B587" s="801" t="s">
        <v>358</v>
      </c>
      <c r="C587" s="802"/>
      <c r="D587" s="802"/>
      <c r="E587" s="754" t="s">
        <v>0</v>
      </c>
      <c r="F587" s="755">
        <v>1</v>
      </c>
      <c r="G587" s="895"/>
      <c r="H587" s="906">
        <f>F587*G587</f>
        <v>0</v>
      </c>
    </row>
    <row r="588" spans="1:8">
      <c r="A588" s="521"/>
      <c r="B588" s="521"/>
      <c r="C588" s="521"/>
      <c r="D588" s="521"/>
      <c r="E588" s="521"/>
      <c r="F588" s="522" t="s">
        <v>540</v>
      </c>
      <c r="G588" s="1017">
        <f>SUM(H583:H587)</f>
        <v>0</v>
      </c>
      <c r="H588" s="1018"/>
    </row>
    <row r="589" spans="1:8">
      <c r="A589" s="524">
        <v>17</v>
      </c>
      <c r="B589" s="505" t="s">
        <v>541</v>
      </c>
      <c r="C589" s="506"/>
      <c r="D589" s="506"/>
      <c r="E589" s="506"/>
      <c r="F589" s="507"/>
      <c r="G589" s="907"/>
      <c r="H589" s="908"/>
    </row>
    <row r="590" spans="1:8" ht="13">
      <c r="A590" s="504" t="s">
        <v>542</v>
      </c>
      <c r="B590" s="505" t="s">
        <v>362</v>
      </c>
      <c r="C590" s="506"/>
      <c r="D590" s="506"/>
      <c r="E590" s="506"/>
      <c r="F590" s="507"/>
      <c r="G590" s="907"/>
      <c r="H590" s="908"/>
    </row>
    <row r="591" spans="1:8" ht="48">
      <c r="A591" s="510">
        <v>1</v>
      </c>
      <c r="B591" s="798" t="s">
        <v>363</v>
      </c>
      <c r="C591" s="802"/>
      <c r="D591" s="802"/>
      <c r="E591" s="746" t="s">
        <v>364</v>
      </c>
      <c r="F591" s="800">
        <v>1</v>
      </c>
      <c r="G591" s="895"/>
      <c r="H591" s="906">
        <f t="shared" ref="H591:H600" si="65">F591*G591</f>
        <v>0</v>
      </c>
    </row>
    <row r="592" spans="1:8" ht="76">
      <c r="A592" s="510">
        <f>A591+1</f>
        <v>2</v>
      </c>
      <c r="B592" s="798" t="s">
        <v>365</v>
      </c>
      <c r="C592" s="802"/>
      <c r="D592" s="802"/>
      <c r="E592" s="803" t="s">
        <v>366</v>
      </c>
      <c r="F592" s="800">
        <v>30</v>
      </c>
      <c r="G592" s="895"/>
      <c r="H592" s="906">
        <f t="shared" si="65"/>
        <v>0</v>
      </c>
    </row>
    <row r="593" spans="1:8" ht="48">
      <c r="A593" s="510">
        <f>A592+1</f>
        <v>3</v>
      </c>
      <c r="B593" s="798" t="s">
        <v>367</v>
      </c>
      <c r="C593" s="802"/>
      <c r="D593" s="802"/>
      <c r="E593" s="746" t="s">
        <v>366</v>
      </c>
      <c r="F593" s="800">
        <v>50</v>
      </c>
      <c r="G593" s="909"/>
      <c r="H593" s="906">
        <f t="shared" si="65"/>
        <v>0</v>
      </c>
    </row>
    <row r="594" spans="1:8" ht="60">
      <c r="A594" s="510">
        <f t="shared" ref="A594:A600" si="66">A593+1</f>
        <v>4</v>
      </c>
      <c r="B594" s="798" t="s">
        <v>368</v>
      </c>
      <c r="C594" s="802"/>
      <c r="D594" s="802"/>
      <c r="E594" s="746" t="s">
        <v>366</v>
      </c>
      <c r="F594" s="800">
        <v>100</v>
      </c>
      <c r="G594" s="909"/>
      <c r="H594" s="906">
        <f t="shared" si="65"/>
        <v>0</v>
      </c>
    </row>
    <row r="595" spans="1:8" ht="36">
      <c r="A595" s="510">
        <f t="shared" si="66"/>
        <v>5</v>
      </c>
      <c r="B595" s="798" t="s">
        <v>369</v>
      </c>
      <c r="C595" s="802"/>
      <c r="D595" s="802"/>
      <c r="E595" s="746" t="s">
        <v>364</v>
      </c>
      <c r="F595" s="800">
        <v>5</v>
      </c>
      <c r="G595" s="909"/>
      <c r="H595" s="906">
        <f t="shared" si="65"/>
        <v>0</v>
      </c>
    </row>
    <row r="596" spans="1:8" ht="36">
      <c r="A596" s="510">
        <f t="shared" si="66"/>
        <v>6</v>
      </c>
      <c r="B596" s="798" t="s">
        <v>370</v>
      </c>
      <c r="C596" s="802"/>
      <c r="D596" s="802"/>
      <c r="E596" s="746" t="s">
        <v>0</v>
      </c>
      <c r="F596" s="800">
        <v>24</v>
      </c>
      <c r="G596" s="909"/>
      <c r="H596" s="906">
        <f t="shared" si="65"/>
        <v>0</v>
      </c>
    </row>
    <row r="597" spans="1:8" ht="60">
      <c r="A597" s="510">
        <f t="shared" si="66"/>
        <v>7</v>
      </c>
      <c r="B597" s="798" t="s">
        <v>371</v>
      </c>
      <c r="C597" s="802"/>
      <c r="D597" s="802"/>
      <c r="E597" s="803" t="s">
        <v>366</v>
      </c>
      <c r="F597" s="805">
        <v>25</v>
      </c>
      <c r="G597" s="910"/>
      <c r="H597" s="906">
        <f t="shared" si="65"/>
        <v>0</v>
      </c>
    </row>
    <row r="598" spans="1:8" ht="60">
      <c r="A598" s="510">
        <f t="shared" si="66"/>
        <v>8</v>
      </c>
      <c r="B598" s="798" t="s">
        <v>372</v>
      </c>
      <c r="C598" s="802"/>
      <c r="D598" s="802"/>
      <c r="E598" s="803" t="s">
        <v>366</v>
      </c>
      <c r="F598" s="805">
        <v>5</v>
      </c>
      <c r="G598" s="910"/>
      <c r="H598" s="906">
        <f t="shared" si="65"/>
        <v>0</v>
      </c>
    </row>
    <row r="599" spans="1:8" ht="168">
      <c r="A599" s="510">
        <f>+A598+1</f>
        <v>9</v>
      </c>
      <c r="B599" s="798" t="s">
        <v>373</v>
      </c>
      <c r="C599" s="802"/>
      <c r="D599" s="802"/>
      <c r="E599" s="803" t="s">
        <v>364</v>
      </c>
      <c r="F599" s="805">
        <v>1</v>
      </c>
      <c r="G599" s="910"/>
      <c r="H599" s="906">
        <f t="shared" si="65"/>
        <v>0</v>
      </c>
    </row>
    <row r="600" spans="1:8" ht="24">
      <c r="A600" s="510">
        <f t="shared" si="66"/>
        <v>10</v>
      </c>
      <c r="B600" s="798" t="s">
        <v>374</v>
      </c>
      <c r="C600" s="802"/>
      <c r="D600" s="802"/>
      <c r="E600" s="746" t="s">
        <v>364</v>
      </c>
      <c r="F600" s="805">
        <v>1</v>
      </c>
      <c r="G600" s="895"/>
      <c r="H600" s="906">
        <f t="shared" si="65"/>
        <v>0</v>
      </c>
    </row>
    <row r="601" spans="1:8">
      <c r="A601" s="521"/>
      <c r="B601" s="521"/>
      <c r="C601" s="521"/>
      <c r="D601" s="521"/>
      <c r="E601" s="521"/>
      <c r="F601" s="522" t="s">
        <v>543</v>
      </c>
      <c r="G601" s="1017">
        <f>SUM(H591:H600)</f>
        <v>0</v>
      </c>
      <c r="H601" s="1018"/>
    </row>
    <row r="602" spans="1:8">
      <c r="A602" s="524">
        <v>17</v>
      </c>
      <c r="B602" s="505" t="s">
        <v>541</v>
      </c>
      <c r="C602" s="506"/>
      <c r="D602" s="506"/>
      <c r="E602" s="506"/>
      <c r="F602" s="529"/>
      <c r="G602" s="907"/>
      <c r="H602" s="908"/>
    </row>
    <row r="603" spans="1:8" ht="13">
      <c r="A603" s="504" t="s">
        <v>544</v>
      </c>
      <c r="B603" s="505" t="s">
        <v>377</v>
      </c>
      <c r="C603" s="506"/>
      <c r="D603" s="506"/>
      <c r="E603" s="506"/>
      <c r="F603" s="529"/>
      <c r="G603" s="907"/>
      <c r="H603" s="908"/>
    </row>
    <row r="604" spans="1:8" ht="84">
      <c r="A604" s="510">
        <f>1</f>
        <v>1</v>
      </c>
      <c r="B604" s="810" t="s">
        <v>378</v>
      </c>
      <c r="C604" s="802"/>
      <c r="D604" s="802"/>
      <c r="E604" s="746" t="s">
        <v>364</v>
      </c>
      <c r="F604" s="805">
        <v>1</v>
      </c>
      <c r="G604" s="895"/>
      <c r="H604" s="906">
        <f t="shared" ref="H604:H613" si="67">F604*G604</f>
        <v>0</v>
      </c>
    </row>
    <row r="605" spans="1:8" ht="60">
      <c r="A605" s="510">
        <f t="shared" ref="A605:A613" si="68">A604+1</f>
        <v>2</v>
      </c>
      <c r="B605" s="798" t="s">
        <v>379</v>
      </c>
      <c r="C605" s="802"/>
      <c r="D605" s="802"/>
      <c r="E605" s="746" t="s">
        <v>364</v>
      </c>
      <c r="F605" s="800">
        <v>1</v>
      </c>
      <c r="G605" s="895"/>
      <c r="H605" s="906">
        <f t="shared" si="67"/>
        <v>0</v>
      </c>
    </row>
    <row r="606" spans="1:8" ht="48">
      <c r="A606" s="510">
        <f t="shared" si="68"/>
        <v>3</v>
      </c>
      <c r="B606" s="798" t="s">
        <v>380</v>
      </c>
      <c r="C606" s="802"/>
      <c r="D606" s="802"/>
      <c r="E606" s="803" t="s">
        <v>364</v>
      </c>
      <c r="F606" s="805">
        <v>1</v>
      </c>
      <c r="G606" s="895"/>
      <c r="H606" s="906">
        <f t="shared" si="67"/>
        <v>0</v>
      </c>
    </row>
    <row r="607" spans="1:8" ht="132">
      <c r="A607" s="510">
        <f>A606+1</f>
        <v>4</v>
      </c>
      <c r="B607" s="798" t="s">
        <v>381</v>
      </c>
      <c r="C607" s="802"/>
      <c r="D607" s="802"/>
      <c r="E607" s="746" t="s">
        <v>0</v>
      </c>
      <c r="F607" s="800">
        <v>12</v>
      </c>
      <c r="G607" s="909"/>
      <c r="H607" s="906">
        <f t="shared" si="67"/>
        <v>0</v>
      </c>
    </row>
    <row r="608" spans="1:8" ht="132">
      <c r="A608" s="510">
        <f t="shared" si="68"/>
        <v>5</v>
      </c>
      <c r="B608" s="798" t="s">
        <v>382</v>
      </c>
      <c r="C608" s="802"/>
      <c r="D608" s="802"/>
      <c r="E608" s="746" t="s">
        <v>366</v>
      </c>
      <c r="F608" s="803">
        <v>25</v>
      </c>
      <c r="G608" s="895"/>
      <c r="H608" s="906">
        <f t="shared" si="67"/>
        <v>0</v>
      </c>
    </row>
    <row r="609" spans="1:8" ht="144">
      <c r="A609" s="510">
        <f>+A608+1</f>
        <v>6</v>
      </c>
      <c r="B609" s="798" t="s">
        <v>383</v>
      </c>
      <c r="C609" s="802"/>
      <c r="D609" s="802"/>
      <c r="E609" s="746" t="s">
        <v>366</v>
      </c>
      <c r="F609" s="803">
        <v>5</v>
      </c>
      <c r="G609" s="895"/>
      <c r="H609" s="906">
        <f t="shared" si="67"/>
        <v>0</v>
      </c>
    </row>
    <row r="610" spans="1:8" ht="108">
      <c r="A610" s="510">
        <f t="shared" si="68"/>
        <v>7</v>
      </c>
      <c r="B610" s="798" t="s">
        <v>384</v>
      </c>
      <c r="C610" s="802"/>
      <c r="D610" s="802"/>
      <c r="E610" s="746" t="s">
        <v>364</v>
      </c>
      <c r="F610" s="803">
        <v>1</v>
      </c>
      <c r="G610" s="895"/>
      <c r="H610" s="906">
        <f t="shared" si="67"/>
        <v>0</v>
      </c>
    </row>
    <row r="611" spans="1:8" ht="36">
      <c r="A611" s="510">
        <f t="shared" si="68"/>
        <v>8</v>
      </c>
      <c r="B611" s="798" t="s">
        <v>385</v>
      </c>
      <c r="C611" s="802"/>
      <c r="D611" s="802"/>
      <c r="E611" s="746" t="s">
        <v>364</v>
      </c>
      <c r="F611" s="803">
        <v>1</v>
      </c>
      <c r="G611" s="895"/>
      <c r="H611" s="906">
        <f t="shared" si="67"/>
        <v>0</v>
      </c>
    </row>
    <row r="612" spans="1:8" ht="24">
      <c r="A612" s="510">
        <f t="shared" si="68"/>
        <v>9</v>
      </c>
      <c r="B612" s="798" t="s">
        <v>386</v>
      </c>
      <c r="C612" s="802"/>
      <c r="D612" s="802"/>
      <c r="E612" s="746" t="s">
        <v>0</v>
      </c>
      <c r="F612" s="805">
        <v>12</v>
      </c>
      <c r="G612" s="895"/>
      <c r="H612" s="906">
        <f t="shared" si="67"/>
        <v>0</v>
      </c>
    </row>
    <row r="613" spans="1:8" ht="36">
      <c r="A613" s="510">
        <f t="shared" si="68"/>
        <v>10</v>
      </c>
      <c r="B613" s="798" t="s">
        <v>387</v>
      </c>
      <c r="C613" s="802"/>
      <c r="D613" s="802"/>
      <c r="E613" s="746" t="s">
        <v>388</v>
      </c>
      <c r="F613" s="803">
        <v>2</v>
      </c>
      <c r="G613" s="895"/>
      <c r="H613" s="906">
        <f t="shared" si="67"/>
        <v>0</v>
      </c>
    </row>
    <row r="614" spans="1:8" ht="13" thickBot="1">
      <c r="A614" s="521"/>
      <c r="B614" s="521"/>
      <c r="C614" s="521"/>
      <c r="D614" s="521"/>
      <c r="E614" s="521"/>
      <c r="F614" s="522" t="s">
        <v>545</v>
      </c>
      <c r="G614" s="1017">
        <f>SUM(H604:H613)</f>
        <v>0</v>
      </c>
      <c r="H614" s="1018"/>
    </row>
    <row r="615" spans="1:8" ht="13" thickBot="1">
      <c r="A615" s="538"/>
      <c r="B615" s="1019" t="s">
        <v>546</v>
      </c>
      <c r="C615" s="1020"/>
      <c r="D615" s="1020"/>
      <c r="E615" s="1020"/>
      <c r="F615" s="1021"/>
      <c r="G615" s="1022">
        <f>SUM(G588,G601,G614)</f>
        <v>0</v>
      </c>
      <c r="H615" s="1023"/>
    </row>
    <row r="616" spans="1:8">
      <c r="G616" s="911"/>
      <c r="H616" s="911"/>
    </row>
    <row r="617" spans="1:8">
      <c r="G617" s="911"/>
      <c r="H617" s="911"/>
    </row>
    <row r="618" spans="1:8" ht="26">
      <c r="A618" s="497">
        <v>18</v>
      </c>
      <c r="B618" s="545" t="s">
        <v>547</v>
      </c>
      <c r="C618" s="499"/>
      <c r="D618" s="499"/>
      <c r="E618" s="499"/>
      <c r="F618" s="500"/>
      <c r="G618" s="912"/>
      <c r="H618" s="913"/>
    </row>
    <row r="619" spans="1:8" ht="13">
      <c r="A619" s="504" t="s">
        <v>548</v>
      </c>
      <c r="B619" s="505" t="s">
        <v>351</v>
      </c>
      <c r="C619" s="506"/>
      <c r="D619" s="506"/>
      <c r="E619" s="506"/>
      <c r="F619" s="507"/>
      <c r="G619" s="907"/>
      <c r="H619" s="908"/>
    </row>
    <row r="620" spans="1:8" ht="284">
      <c r="A620" s="510">
        <f>1</f>
        <v>1</v>
      </c>
      <c r="B620" s="798" t="s">
        <v>354</v>
      </c>
      <c r="C620" s="746" t="s">
        <v>353</v>
      </c>
      <c r="D620" s="746" t="s">
        <v>353</v>
      </c>
      <c r="E620" s="754" t="s">
        <v>0</v>
      </c>
      <c r="F620" s="755">
        <v>1</v>
      </c>
      <c r="G620" s="895"/>
      <c r="H620" s="906">
        <f>F620*G620</f>
        <v>0</v>
      </c>
    </row>
    <row r="621" spans="1:8" ht="36">
      <c r="A621" s="510">
        <f>A620+1</f>
        <v>2</v>
      </c>
      <c r="B621" s="798" t="s">
        <v>355</v>
      </c>
      <c r="C621" s="799" t="s">
        <v>353</v>
      </c>
      <c r="D621" s="799" t="s">
        <v>353</v>
      </c>
      <c r="E621" s="754" t="s">
        <v>0</v>
      </c>
      <c r="F621" s="755">
        <v>1</v>
      </c>
      <c r="G621" s="895"/>
      <c r="H621" s="906">
        <f>F621*G621</f>
        <v>0</v>
      </c>
    </row>
    <row r="622" spans="1:8" ht="36">
      <c r="A622" s="510">
        <f>A621+1</f>
        <v>3</v>
      </c>
      <c r="B622" s="798" t="s">
        <v>356</v>
      </c>
      <c r="C622" s="799" t="s">
        <v>353</v>
      </c>
      <c r="D622" s="799" t="s">
        <v>353</v>
      </c>
      <c r="E622" s="754" t="s">
        <v>0</v>
      </c>
      <c r="F622" s="755">
        <v>1</v>
      </c>
      <c r="G622" s="895"/>
      <c r="H622" s="906">
        <f>F622*G622</f>
        <v>0</v>
      </c>
    </row>
    <row r="623" spans="1:8" ht="132">
      <c r="A623" s="510">
        <f>A622+1</f>
        <v>4</v>
      </c>
      <c r="B623" s="798" t="s">
        <v>357</v>
      </c>
      <c r="C623" s="746"/>
      <c r="D623" s="746" t="s">
        <v>353</v>
      </c>
      <c r="E623" s="746" t="s">
        <v>0</v>
      </c>
      <c r="F623" s="800">
        <v>2</v>
      </c>
      <c r="G623" s="895"/>
      <c r="H623" s="906">
        <f>F623*G623</f>
        <v>0</v>
      </c>
    </row>
    <row r="624" spans="1:8" ht="204">
      <c r="A624" s="510">
        <f>A623+1</f>
        <v>5</v>
      </c>
      <c r="B624" s="801" t="s">
        <v>358</v>
      </c>
      <c r="C624" s="802"/>
      <c r="D624" s="802"/>
      <c r="E624" s="754" t="s">
        <v>0</v>
      </c>
      <c r="F624" s="755">
        <v>1</v>
      </c>
      <c r="G624" s="895"/>
      <c r="H624" s="906">
        <f>F624*G624</f>
        <v>0</v>
      </c>
    </row>
    <row r="625" spans="1:8">
      <c r="A625" s="521"/>
      <c r="B625" s="521"/>
      <c r="C625" s="521"/>
      <c r="D625" s="521"/>
      <c r="E625" s="521"/>
      <c r="F625" s="522" t="s">
        <v>549</v>
      </c>
      <c r="G625" s="1017">
        <f>SUM(H620:H624)</f>
        <v>0</v>
      </c>
      <c r="H625" s="1018"/>
    </row>
    <row r="626" spans="1:8">
      <c r="A626" s="524">
        <v>18</v>
      </c>
      <c r="B626" s="505" t="s">
        <v>550</v>
      </c>
      <c r="C626" s="506"/>
      <c r="D626" s="506"/>
      <c r="E626" s="506"/>
      <c r="F626" s="507"/>
      <c r="G626" s="907"/>
      <c r="H626" s="908"/>
    </row>
    <row r="627" spans="1:8" ht="13">
      <c r="A627" s="504" t="s">
        <v>551</v>
      </c>
      <c r="B627" s="505" t="s">
        <v>362</v>
      </c>
      <c r="C627" s="506"/>
      <c r="D627" s="506"/>
      <c r="E627" s="506"/>
      <c r="F627" s="507"/>
      <c r="G627" s="907"/>
      <c r="H627" s="908"/>
    </row>
    <row r="628" spans="1:8" ht="48">
      <c r="A628" s="510">
        <v>1</v>
      </c>
      <c r="B628" s="798" t="s">
        <v>363</v>
      </c>
      <c r="C628" s="802"/>
      <c r="D628" s="802"/>
      <c r="E628" s="746" t="s">
        <v>364</v>
      </c>
      <c r="F628" s="800">
        <v>1</v>
      </c>
      <c r="G628" s="895"/>
      <c r="H628" s="906">
        <f t="shared" ref="H628:H637" si="69">F628*G628</f>
        <v>0</v>
      </c>
    </row>
    <row r="629" spans="1:8" ht="76">
      <c r="A629" s="510">
        <f>A628+1</f>
        <v>2</v>
      </c>
      <c r="B629" s="798" t="s">
        <v>365</v>
      </c>
      <c r="C629" s="802"/>
      <c r="D629" s="802"/>
      <c r="E629" s="803" t="s">
        <v>366</v>
      </c>
      <c r="F629" s="800">
        <v>30</v>
      </c>
      <c r="G629" s="895"/>
      <c r="H629" s="906">
        <f t="shared" si="69"/>
        <v>0</v>
      </c>
    </row>
    <row r="630" spans="1:8" ht="48">
      <c r="A630" s="510">
        <f>A629+1</f>
        <v>3</v>
      </c>
      <c r="B630" s="798" t="s">
        <v>367</v>
      </c>
      <c r="C630" s="802"/>
      <c r="D630" s="802"/>
      <c r="E630" s="746" t="s">
        <v>366</v>
      </c>
      <c r="F630" s="800">
        <v>50</v>
      </c>
      <c r="G630" s="909"/>
      <c r="H630" s="906">
        <f t="shared" si="69"/>
        <v>0</v>
      </c>
    </row>
    <row r="631" spans="1:8" ht="60">
      <c r="A631" s="510">
        <f t="shared" ref="A631:A637" si="70">A630+1</f>
        <v>4</v>
      </c>
      <c r="B631" s="798" t="s">
        <v>368</v>
      </c>
      <c r="C631" s="802"/>
      <c r="D631" s="802"/>
      <c r="E631" s="746" t="s">
        <v>366</v>
      </c>
      <c r="F631" s="800">
        <v>100</v>
      </c>
      <c r="G631" s="909"/>
      <c r="H631" s="906">
        <f t="shared" si="69"/>
        <v>0</v>
      </c>
    </row>
    <row r="632" spans="1:8" ht="36">
      <c r="A632" s="510">
        <f t="shared" si="70"/>
        <v>5</v>
      </c>
      <c r="B632" s="798" t="s">
        <v>369</v>
      </c>
      <c r="C632" s="802"/>
      <c r="D632" s="802"/>
      <c r="E632" s="746" t="s">
        <v>364</v>
      </c>
      <c r="F632" s="800">
        <v>5</v>
      </c>
      <c r="G632" s="909"/>
      <c r="H632" s="906">
        <f t="shared" si="69"/>
        <v>0</v>
      </c>
    </row>
    <row r="633" spans="1:8" ht="36">
      <c r="A633" s="510">
        <f t="shared" si="70"/>
        <v>6</v>
      </c>
      <c r="B633" s="798" t="s">
        <v>370</v>
      </c>
      <c r="C633" s="802"/>
      <c r="D633" s="802"/>
      <c r="E633" s="746" t="s">
        <v>0</v>
      </c>
      <c r="F633" s="800">
        <v>14</v>
      </c>
      <c r="G633" s="909"/>
      <c r="H633" s="906">
        <f t="shared" si="69"/>
        <v>0</v>
      </c>
    </row>
    <row r="634" spans="1:8" ht="60">
      <c r="A634" s="510">
        <f t="shared" si="70"/>
        <v>7</v>
      </c>
      <c r="B634" s="798" t="s">
        <v>371</v>
      </c>
      <c r="C634" s="802"/>
      <c r="D634" s="802"/>
      <c r="E634" s="803" t="s">
        <v>366</v>
      </c>
      <c r="F634" s="805">
        <v>25</v>
      </c>
      <c r="G634" s="910"/>
      <c r="H634" s="906">
        <f t="shared" si="69"/>
        <v>0</v>
      </c>
    </row>
    <row r="635" spans="1:8" ht="60">
      <c r="A635" s="510">
        <f t="shared" si="70"/>
        <v>8</v>
      </c>
      <c r="B635" s="798" t="s">
        <v>372</v>
      </c>
      <c r="C635" s="802"/>
      <c r="D635" s="802"/>
      <c r="E635" s="803" t="s">
        <v>366</v>
      </c>
      <c r="F635" s="805">
        <v>5</v>
      </c>
      <c r="G635" s="910"/>
      <c r="H635" s="906">
        <f t="shared" si="69"/>
        <v>0</v>
      </c>
    </row>
    <row r="636" spans="1:8" ht="168">
      <c r="A636" s="510">
        <f>+A635+1</f>
        <v>9</v>
      </c>
      <c r="B636" s="798" t="s">
        <v>373</v>
      </c>
      <c r="C636" s="802"/>
      <c r="D636" s="802"/>
      <c r="E636" s="803" t="s">
        <v>364</v>
      </c>
      <c r="F636" s="805">
        <v>1</v>
      </c>
      <c r="G636" s="910"/>
      <c r="H636" s="906">
        <f t="shared" si="69"/>
        <v>0</v>
      </c>
    </row>
    <row r="637" spans="1:8" ht="24">
      <c r="A637" s="510">
        <f t="shared" si="70"/>
        <v>10</v>
      </c>
      <c r="B637" s="798" t="s">
        <v>374</v>
      </c>
      <c r="C637" s="802"/>
      <c r="D637" s="802"/>
      <c r="E637" s="746" t="s">
        <v>364</v>
      </c>
      <c r="F637" s="805">
        <v>1</v>
      </c>
      <c r="G637" s="895"/>
      <c r="H637" s="906">
        <f t="shared" si="69"/>
        <v>0</v>
      </c>
    </row>
    <row r="638" spans="1:8">
      <c r="A638" s="521"/>
      <c r="B638" s="521"/>
      <c r="C638" s="521"/>
      <c r="D638" s="521"/>
      <c r="E638" s="521"/>
      <c r="F638" s="522" t="s">
        <v>552</v>
      </c>
      <c r="G638" s="1017">
        <f>SUM(H628:H637)</f>
        <v>0</v>
      </c>
      <c r="H638" s="1018"/>
    </row>
    <row r="639" spans="1:8">
      <c r="A639" s="524">
        <v>18</v>
      </c>
      <c r="B639" s="505" t="s">
        <v>550</v>
      </c>
      <c r="C639" s="506"/>
      <c r="D639" s="506"/>
      <c r="E639" s="506"/>
      <c r="F639" s="529"/>
      <c r="G639" s="907"/>
      <c r="H639" s="908"/>
    </row>
    <row r="640" spans="1:8" ht="13">
      <c r="A640" s="504" t="s">
        <v>553</v>
      </c>
      <c r="B640" s="505" t="s">
        <v>377</v>
      </c>
      <c r="C640" s="506"/>
      <c r="D640" s="506"/>
      <c r="E640" s="506"/>
      <c r="F640" s="529"/>
      <c r="G640" s="907"/>
      <c r="H640" s="908"/>
    </row>
    <row r="641" spans="1:8" ht="84">
      <c r="A641" s="510">
        <f>1</f>
        <v>1</v>
      </c>
      <c r="B641" s="810" t="s">
        <v>378</v>
      </c>
      <c r="C641" s="802"/>
      <c r="D641" s="802"/>
      <c r="E641" s="746" t="s">
        <v>364</v>
      </c>
      <c r="F641" s="805">
        <v>1</v>
      </c>
      <c r="G641" s="895"/>
      <c r="H641" s="906">
        <f t="shared" ref="H641:H650" si="71">F641*G641</f>
        <v>0</v>
      </c>
    </row>
    <row r="642" spans="1:8" ht="60">
      <c r="A642" s="510">
        <f t="shared" ref="A642:A650" si="72">A641+1</f>
        <v>2</v>
      </c>
      <c r="B642" s="798" t="s">
        <v>379</v>
      </c>
      <c r="C642" s="802"/>
      <c r="D642" s="802"/>
      <c r="E642" s="746" t="s">
        <v>364</v>
      </c>
      <c r="F642" s="800">
        <v>1</v>
      </c>
      <c r="G642" s="895"/>
      <c r="H642" s="906">
        <f t="shared" si="71"/>
        <v>0</v>
      </c>
    </row>
    <row r="643" spans="1:8" ht="48">
      <c r="A643" s="510">
        <f t="shared" si="72"/>
        <v>3</v>
      </c>
      <c r="B643" s="798" t="s">
        <v>380</v>
      </c>
      <c r="C643" s="802"/>
      <c r="D643" s="802"/>
      <c r="E643" s="803" t="s">
        <v>364</v>
      </c>
      <c r="F643" s="805">
        <v>1</v>
      </c>
      <c r="G643" s="895"/>
      <c r="H643" s="906">
        <f t="shared" si="71"/>
        <v>0</v>
      </c>
    </row>
    <row r="644" spans="1:8" ht="132">
      <c r="A644" s="510">
        <f>A643+1</f>
        <v>4</v>
      </c>
      <c r="B644" s="798" t="s">
        <v>381</v>
      </c>
      <c r="C644" s="802"/>
      <c r="D644" s="802"/>
      <c r="E644" s="746" t="s">
        <v>0</v>
      </c>
      <c r="F644" s="800">
        <v>7</v>
      </c>
      <c r="G644" s="909"/>
      <c r="H644" s="906">
        <f t="shared" si="71"/>
        <v>0</v>
      </c>
    </row>
    <row r="645" spans="1:8" ht="132">
      <c r="A645" s="510">
        <f t="shared" si="72"/>
        <v>5</v>
      </c>
      <c r="B645" s="798" t="s">
        <v>382</v>
      </c>
      <c r="C645" s="802"/>
      <c r="D645" s="802"/>
      <c r="E645" s="746" t="s">
        <v>366</v>
      </c>
      <c r="F645" s="803">
        <v>25</v>
      </c>
      <c r="G645" s="895"/>
      <c r="H645" s="906">
        <f t="shared" si="71"/>
        <v>0</v>
      </c>
    </row>
    <row r="646" spans="1:8" ht="144">
      <c r="A646" s="510">
        <f>+A645+1</f>
        <v>6</v>
      </c>
      <c r="B646" s="798" t="s">
        <v>383</v>
      </c>
      <c r="C646" s="802"/>
      <c r="D646" s="802"/>
      <c r="E646" s="746" t="s">
        <v>366</v>
      </c>
      <c r="F646" s="803">
        <v>5</v>
      </c>
      <c r="G646" s="895"/>
      <c r="H646" s="906">
        <f t="shared" si="71"/>
        <v>0</v>
      </c>
    </row>
    <row r="647" spans="1:8" ht="108">
      <c r="A647" s="510">
        <f t="shared" si="72"/>
        <v>7</v>
      </c>
      <c r="B647" s="798" t="s">
        <v>384</v>
      </c>
      <c r="C647" s="802"/>
      <c r="D647" s="802"/>
      <c r="E647" s="746" t="s">
        <v>364</v>
      </c>
      <c r="F647" s="803">
        <v>1</v>
      </c>
      <c r="G647" s="895"/>
      <c r="H647" s="906">
        <f t="shared" si="71"/>
        <v>0</v>
      </c>
    </row>
    <row r="648" spans="1:8" ht="36">
      <c r="A648" s="510">
        <f t="shared" si="72"/>
        <v>8</v>
      </c>
      <c r="B648" s="798" t="s">
        <v>385</v>
      </c>
      <c r="C648" s="802"/>
      <c r="D648" s="802"/>
      <c r="E648" s="746" t="s">
        <v>364</v>
      </c>
      <c r="F648" s="803">
        <v>1</v>
      </c>
      <c r="G648" s="895"/>
      <c r="H648" s="906">
        <f t="shared" si="71"/>
        <v>0</v>
      </c>
    </row>
    <row r="649" spans="1:8" ht="24">
      <c r="A649" s="510">
        <f t="shared" si="72"/>
        <v>9</v>
      </c>
      <c r="B649" s="798" t="s">
        <v>386</v>
      </c>
      <c r="C649" s="802"/>
      <c r="D649" s="802"/>
      <c r="E649" s="746" t="s">
        <v>0</v>
      </c>
      <c r="F649" s="805">
        <v>7</v>
      </c>
      <c r="G649" s="895"/>
      <c r="H649" s="906">
        <f t="shared" si="71"/>
        <v>0</v>
      </c>
    </row>
    <row r="650" spans="1:8" ht="36">
      <c r="A650" s="510">
        <f t="shared" si="72"/>
        <v>10</v>
      </c>
      <c r="B650" s="798" t="s">
        <v>387</v>
      </c>
      <c r="C650" s="802"/>
      <c r="D650" s="802"/>
      <c r="E650" s="746" t="s">
        <v>388</v>
      </c>
      <c r="F650" s="803">
        <v>2</v>
      </c>
      <c r="G650" s="895"/>
      <c r="H650" s="906">
        <f t="shared" si="71"/>
        <v>0</v>
      </c>
    </row>
    <row r="651" spans="1:8" ht="13" thickBot="1">
      <c r="A651" s="521"/>
      <c r="B651" s="521"/>
      <c r="C651" s="521"/>
      <c r="D651" s="521"/>
      <c r="E651" s="521"/>
      <c r="F651" s="522" t="s">
        <v>554</v>
      </c>
      <c r="G651" s="1017">
        <f>SUM(H641:H650)</f>
        <v>0</v>
      </c>
      <c r="H651" s="1018"/>
    </row>
    <row r="652" spans="1:8" ht="13" thickBot="1">
      <c r="A652" s="538"/>
      <c r="B652" s="1019" t="s">
        <v>555</v>
      </c>
      <c r="C652" s="1020"/>
      <c r="D652" s="1020"/>
      <c r="E652" s="1020"/>
      <c r="F652" s="1021"/>
      <c r="G652" s="1022">
        <f>SUM(G625,G638,G651)</f>
        <v>0</v>
      </c>
      <c r="H652" s="1023"/>
    </row>
    <row r="653" spans="1:8">
      <c r="G653" s="911"/>
      <c r="H653" s="911"/>
    </row>
    <row r="654" spans="1:8">
      <c r="G654" s="911"/>
      <c r="H654" s="911"/>
    </row>
    <row r="655" spans="1:8">
      <c r="A655" s="497">
        <v>19</v>
      </c>
      <c r="B655" s="548" t="s">
        <v>556</v>
      </c>
      <c r="C655" s="499"/>
      <c r="D655" s="499"/>
      <c r="E655" s="499"/>
      <c r="F655" s="500"/>
      <c r="G655" s="912"/>
      <c r="H655" s="913"/>
    </row>
    <row r="656" spans="1:8" ht="13">
      <c r="A656" s="504" t="s">
        <v>557</v>
      </c>
      <c r="B656" s="505" t="s">
        <v>558</v>
      </c>
      <c r="C656" s="506"/>
      <c r="D656" s="506"/>
      <c r="E656" s="506"/>
      <c r="F656" s="507"/>
      <c r="G656" s="907"/>
      <c r="H656" s="908"/>
    </row>
    <row r="657" spans="1:8" ht="36">
      <c r="A657" s="510">
        <v>1</v>
      </c>
      <c r="B657" s="798" t="s">
        <v>559</v>
      </c>
      <c r="C657" s="824"/>
      <c r="D657" s="824"/>
      <c r="E657" s="803" t="s">
        <v>366</v>
      </c>
      <c r="F657" s="805">
        <v>5200</v>
      </c>
      <c r="G657" s="918"/>
      <c r="H657" s="906">
        <f>F657*G657</f>
        <v>0</v>
      </c>
    </row>
    <row r="658" spans="1:8" ht="240">
      <c r="A658" s="510">
        <f>A657+1</f>
        <v>2</v>
      </c>
      <c r="B658" s="798" t="s">
        <v>560</v>
      </c>
      <c r="C658" s="824"/>
      <c r="D658" s="824"/>
      <c r="E658" s="803" t="s">
        <v>366</v>
      </c>
      <c r="F658" s="805">
        <v>1050</v>
      </c>
      <c r="G658" s="919"/>
      <c r="H658" s="906">
        <f>F658*G658</f>
        <v>0</v>
      </c>
    </row>
    <row r="659" spans="1:8" ht="120">
      <c r="A659" s="510">
        <f>A658+1</f>
        <v>3</v>
      </c>
      <c r="B659" s="798" t="s">
        <v>561</v>
      </c>
      <c r="C659" s="824"/>
      <c r="D659" s="824"/>
      <c r="E659" s="803" t="s">
        <v>366</v>
      </c>
      <c r="F659" s="805">
        <v>5200</v>
      </c>
      <c r="G659" s="920"/>
      <c r="H659" s="906">
        <f>F659*G659</f>
        <v>0</v>
      </c>
    </row>
    <row r="660" spans="1:8" ht="60">
      <c r="A660" s="510">
        <f>A659+1</f>
        <v>4</v>
      </c>
      <c r="B660" s="798" t="s">
        <v>562</v>
      </c>
      <c r="C660" s="824"/>
      <c r="D660" s="824"/>
      <c r="E660" s="803" t="s">
        <v>563</v>
      </c>
      <c r="F660" s="805">
        <v>1</v>
      </c>
      <c r="G660" s="920"/>
      <c r="H660" s="906">
        <f>F660*G660</f>
        <v>0</v>
      </c>
    </row>
    <row r="661" spans="1:8">
      <c r="A661" s="550"/>
      <c r="B661" s="550"/>
      <c r="C661" s="550"/>
      <c r="D661" s="550"/>
      <c r="E661" s="550"/>
      <c r="F661" s="551" t="s">
        <v>564</v>
      </c>
      <c r="G661" s="1026">
        <f>SUM(H657:H660)</f>
        <v>0</v>
      </c>
      <c r="H661" s="1027"/>
    </row>
    <row r="662" spans="1:8">
      <c r="G662" s="911"/>
      <c r="H662" s="911"/>
    </row>
    <row r="663" spans="1:8">
      <c r="G663" s="911"/>
      <c r="H663" s="911"/>
    </row>
    <row r="664" spans="1:8">
      <c r="A664" s="497">
        <v>20</v>
      </c>
      <c r="B664" s="548" t="s">
        <v>565</v>
      </c>
      <c r="C664" s="499"/>
      <c r="D664" s="499"/>
      <c r="E664" s="499"/>
      <c r="F664" s="552"/>
      <c r="G664" s="912"/>
      <c r="H664" s="913"/>
    </row>
    <row r="665" spans="1:8" ht="13">
      <c r="A665" s="504" t="s">
        <v>566</v>
      </c>
      <c r="B665" s="505" t="s">
        <v>351</v>
      </c>
      <c r="C665" s="506"/>
      <c r="D665" s="506"/>
      <c r="E665" s="506"/>
      <c r="F665" s="529"/>
      <c r="G665" s="907"/>
      <c r="H665" s="908"/>
    </row>
    <row r="666" spans="1:8" ht="339">
      <c r="A666" s="546">
        <f>1</f>
        <v>1</v>
      </c>
      <c r="B666" s="825" t="s">
        <v>567</v>
      </c>
      <c r="C666" s="803"/>
      <c r="D666" s="803"/>
      <c r="E666" s="746"/>
      <c r="F666" s="800"/>
      <c r="G666" s="921"/>
      <c r="H666" s="893"/>
    </row>
    <row r="667" spans="1:8" ht="72">
      <c r="A667" s="546"/>
      <c r="B667" s="825" t="s">
        <v>568</v>
      </c>
      <c r="C667" s="803"/>
      <c r="D667" s="803"/>
      <c r="E667" s="746" t="s">
        <v>0</v>
      </c>
      <c r="F667" s="800">
        <v>2</v>
      </c>
      <c r="G667" s="922"/>
      <c r="H667" s="906">
        <f t="shared" ref="H667:H672" si="73">F667*G667</f>
        <v>0</v>
      </c>
    </row>
    <row r="668" spans="1:8" ht="108">
      <c r="A668" s="546">
        <f>A666+1</f>
        <v>2</v>
      </c>
      <c r="B668" s="798" t="s">
        <v>569</v>
      </c>
      <c r="C668" s="803"/>
      <c r="D668" s="803"/>
      <c r="E668" s="746" t="s">
        <v>0</v>
      </c>
      <c r="F668" s="800">
        <v>6</v>
      </c>
      <c r="G668" s="922"/>
      <c r="H668" s="906">
        <f t="shared" si="73"/>
        <v>0</v>
      </c>
    </row>
    <row r="669" spans="1:8" ht="240">
      <c r="A669" s="546">
        <f>A668+1</f>
        <v>3</v>
      </c>
      <c r="B669" s="798" t="s">
        <v>570</v>
      </c>
      <c r="C669" s="746"/>
      <c r="D669" s="746"/>
      <c r="E669" s="746" t="s">
        <v>0</v>
      </c>
      <c r="F669" s="800">
        <v>1</v>
      </c>
      <c r="G669" s="922"/>
      <c r="H669" s="906">
        <f t="shared" si="73"/>
        <v>0</v>
      </c>
    </row>
    <row r="670" spans="1:8" ht="251">
      <c r="A670" s="546">
        <f>A669+1</f>
        <v>4</v>
      </c>
      <c r="B670" s="798" t="s">
        <v>571</v>
      </c>
      <c r="C670" s="826"/>
      <c r="D670" s="826"/>
      <c r="E670" s="746" t="s">
        <v>0</v>
      </c>
      <c r="F670" s="800">
        <v>1</v>
      </c>
      <c r="G670" s="922"/>
      <c r="H670" s="906">
        <f t="shared" si="73"/>
        <v>0</v>
      </c>
    </row>
    <row r="671" spans="1:8" ht="108">
      <c r="A671" s="546">
        <f>A670+1</f>
        <v>5</v>
      </c>
      <c r="B671" s="798" t="s">
        <v>572</v>
      </c>
      <c r="C671" s="827"/>
      <c r="D671" s="827"/>
      <c r="E671" s="746" t="s">
        <v>0</v>
      </c>
      <c r="F671" s="800">
        <v>1</v>
      </c>
      <c r="G671" s="922"/>
      <c r="H671" s="906">
        <f t="shared" si="73"/>
        <v>0</v>
      </c>
    </row>
    <row r="672" spans="1:8" ht="306">
      <c r="A672" s="546">
        <f>A671+1</f>
        <v>6</v>
      </c>
      <c r="B672" s="828" t="s">
        <v>573</v>
      </c>
      <c r="C672" s="802"/>
      <c r="D672" s="802"/>
      <c r="E672" s="746" t="s">
        <v>364</v>
      </c>
      <c r="F672" s="800">
        <v>1</v>
      </c>
      <c r="G672" s="923"/>
      <c r="H672" s="906">
        <f t="shared" si="73"/>
        <v>0</v>
      </c>
    </row>
    <row r="673" spans="1:8">
      <c r="A673" s="521"/>
      <c r="B673" s="521"/>
      <c r="C673" s="521"/>
      <c r="D673" s="521"/>
      <c r="E673" s="521"/>
      <c r="F673" s="522" t="s">
        <v>574</v>
      </c>
      <c r="G673" s="1028">
        <f>SUM(H666:H672)</f>
        <v>0</v>
      </c>
      <c r="H673" s="1018"/>
    </row>
    <row r="674" spans="1:8">
      <c r="A674" s="524">
        <v>20</v>
      </c>
      <c r="B674" s="505" t="s">
        <v>565</v>
      </c>
      <c r="C674" s="515"/>
      <c r="D674" s="506"/>
      <c r="E674" s="506"/>
      <c r="F674" s="529"/>
      <c r="G674" s="907"/>
      <c r="H674" s="908"/>
    </row>
    <row r="675" spans="1:8" ht="13">
      <c r="A675" s="504" t="s">
        <v>575</v>
      </c>
      <c r="B675" s="505" t="s">
        <v>362</v>
      </c>
      <c r="C675" s="515"/>
      <c r="D675" s="506"/>
      <c r="E675" s="506"/>
      <c r="F675" s="529"/>
      <c r="G675" s="907"/>
      <c r="H675" s="908"/>
    </row>
    <row r="676" spans="1:8" ht="38">
      <c r="A676" s="510">
        <v>1</v>
      </c>
      <c r="B676" s="798" t="s">
        <v>576</v>
      </c>
      <c r="C676" s="802"/>
      <c r="D676" s="802"/>
      <c r="E676" s="803" t="s">
        <v>366</v>
      </c>
      <c r="F676" s="805">
        <v>50</v>
      </c>
      <c r="G676" s="924"/>
      <c r="H676" s="906">
        <f t="shared" ref="H676:H686" si="74">F676*G676</f>
        <v>0</v>
      </c>
    </row>
    <row r="677" spans="1:8" ht="38">
      <c r="A677" s="510">
        <f>A676+1</f>
        <v>2</v>
      </c>
      <c r="B677" s="798" t="s">
        <v>577</v>
      </c>
      <c r="C677" s="802"/>
      <c r="D677" s="802"/>
      <c r="E677" s="803" t="s">
        <v>366</v>
      </c>
      <c r="F677" s="805">
        <v>8</v>
      </c>
      <c r="G677" s="924"/>
      <c r="H677" s="906">
        <f t="shared" si="74"/>
        <v>0</v>
      </c>
    </row>
    <row r="678" spans="1:8" ht="38">
      <c r="A678" s="510">
        <f t="shared" ref="A678:A686" si="75">A677+1</f>
        <v>3</v>
      </c>
      <c r="B678" s="798" t="s">
        <v>578</v>
      </c>
      <c r="C678" s="802"/>
      <c r="D678" s="802"/>
      <c r="E678" s="803" t="s">
        <v>366</v>
      </c>
      <c r="F678" s="805">
        <v>10</v>
      </c>
      <c r="G678" s="924"/>
      <c r="H678" s="906">
        <f t="shared" si="74"/>
        <v>0</v>
      </c>
    </row>
    <row r="679" spans="1:8" ht="36">
      <c r="A679" s="510">
        <f t="shared" si="75"/>
        <v>4</v>
      </c>
      <c r="B679" s="798" t="s">
        <v>579</v>
      </c>
      <c r="C679" s="802"/>
      <c r="D679" s="802"/>
      <c r="E679" s="803" t="s">
        <v>366</v>
      </c>
      <c r="F679" s="805">
        <v>60</v>
      </c>
      <c r="G679" s="924"/>
      <c r="H679" s="906">
        <f t="shared" si="74"/>
        <v>0</v>
      </c>
    </row>
    <row r="680" spans="1:8" ht="36">
      <c r="A680" s="510">
        <f t="shared" si="75"/>
        <v>5</v>
      </c>
      <c r="B680" s="798" t="s">
        <v>580</v>
      </c>
      <c r="C680" s="802"/>
      <c r="D680" s="802"/>
      <c r="E680" s="803" t="s">
        <v>364</v>
      </c>
      <c r="F680" s="805">
        <v>1</v>
      </c>
      <c r="G680" s="924"/>
      <c r="H680" s="906">
        <f t="shared" si="74"/>
        <v>0</v>
      </c>
    </row>
    <row r="681" spans="1:8" ht="24">
      <c r="A681" s="510">
        <f t="shared" si="75"/>
        <v>6</v>
      </c>
      <c r="B681" s="798" t="s">
        <v>581</v>
      </c>
      <c r="C681" s="802"/>
      <c r="D681" s="802"/>
      <c r="E681" s="746" t="s">
        <v>366</v>
      </c>
      <c r="F681" s="800">
        <v>40</v>
      </c>
      <c r="G681" s="924"/>
      <c r="H681" s="906">
        <f t="shared" si="74"/>
        <v>0</v>
      </c>
    </row>
    <row r="682" spans="1:8" ht="60">
      <c r="A682" s="510">
        <f t="shared" si="75"/>
        <v>7</v>
      </c>
      <c r="B682" s="798" t="s">
        <v>582</v>
      </c>
      <c r="C682" s="802"/>
      <c r="D682" s="802"/>
      <c r="E682" s="746" t="s">
        <v>366</v>
      </c>
      <c r="F682" s="800">
        <v>40</v>
      </c>
      <c r="G682" s="924"/>
      <c r="H682" s="906">
        <f t="shared" si="74"/>
        <v>0</v>
      </c>
    </row>
    <row r="683" spans="1:8" ht="60">
      <c r="A683" s="510">
        <f t="shared" si="75"/>
        <v>8</v>
      </c>
      <c r="B683" s="798" t="s">
        <v>583</v>
      </c>
      <c r="C683" s="802"/>
      <c r="D683" s="802"/>
      <c r="E683" s="746" t="s">
        <v>366</v>
      </c>
      <c r="F683" s="800">
        <v>20</v>
      </c>
      <c r="G683" s="924"/>
      <c r="H683" s="906">
        <f t="shared" si="74"/>
        <v>0</v>
      </c>
    </row>
    <row r="684" spans="1:8" ht="60">
      <c r="A684" s="510">
        <f t="shared" si="75"/>
        <v>9</v>
      </c>
      <c r="B684" s="750" t="s">
        <v>584</v>
      </c>
      <c r="C684" s="802"/>
      <c r="D684" s="802"/>
      <c r="E684" s="824" t="s">
        <v>366</v>
      </c>
      <c r="F684" s="800">
        <v>5</v>
      </c>
      <c r="G684" s="924"/>
      <c r="H684" s="906">
        <f t="shared" si="74"/>
        <v>0</v>
      </c>
    </row>
    <row r="685" spans="1:8" ht="24">
      <c r="A685" s="510">
        <f t="shared" si="75"/>
        <v>10</v>
      </c>
      <c r="B685" s="810" t="s">
        <v>585</v>
      </c>
      <c r="C685" s="802"/>
      <c r="D685" s="802"/>
      <c r="E685" s="746" t="s">
        <v>364</v>
      </c>
      <c r="F685" s="800">
        <v>1</v>
      </c>
      <c r="G685" s="924"/>
      <c r="H685" s="906">
        <f t="shared" si="74"/>
        <v>0</v>
      </c>
    </row>
    <row r="686" spans="1:8" ht="24">
      <c r="A686" s="510">
        <f t="shared" si="75"/>
        <v>11</v>
      </c>
      <c r="B686" s="798" t="s">
        <v>374</v>
      </c>
      <c r="C686" s="802"/>
      <c r="D686" s="802"/>
      <c r="E686" s="746" t="s">
        <v>364</v>
      </c>
      <c r="F686" s="805">
        <v>1</v>
      </c>
      <c r="G686" s="924"/>
      <c r="H686" s="906">
        <f t="shared" si="74"/>
        <v>0</v>
      </c>
    </row>
    <row r="687" spans="1:8">
      <c r="A687" s="521"/>
      <c r="B687" s="521"/>
      <c r="C687" s="521"/>
      <c r="D687" s="521"/>
      <c r="E687" s="521"/>
      <c r="F687" s="522" t="s">
        <v>586</v>
      </c>
      <c r="G687" s="1028">
        <f>SUM(H676:H686)</f>
        <v>0</v>
      </c>
      <c r="H687" s="1018"/>
    </row>
    <row r="688" spans="1:8">
      <c r="A688" s="524">
        <v>20</v>
      </c>
      <c r="B688" s="505" t="s">
        <v>565</v>
      </c>
      <c r="C688" s="515"/>
      <c r="D688" s="506"/>
      <c r="E688" s="506"/>
      <c r="F688" s="529"/>
      <c r="G688" s="907"/>
      <c r="H688" s="908"/>
    </row>
    <row r="689" spans="1:8" ht="13">
      <c r="A689" s="504" t="s">
        <v>587</v>
      </c>
      <c r="B689" s="505" t="s">
        <v>588</v>
      </c>
      <c r="C689" s="515"/>
      <c r="D689" s="506"/>
      <c r="E689" s="506"/>
      <c r="F689" s="529"/>
      <c r="G689" s="907"/>
      <c r="H689" s="908"/>
    </row>
    <row r="690" spans="1:8" ht="36">
      <c r="A690" s="510">
        <f>1</f>
        <v>1</v>
      </c>
      <c r="B690" s="798" t="s">
        <v>589</v>
      </c>
      <c r="C690" s="802"/>
      <c r="D690" s="802"/>
      <c r="E690" s="746" t="s">
        <v>364</v>
      </c>
      <c r="F690" s="805">
        <v>2</v>
      </c>
      <c r="G690" s="925"/>
      <c r="H690" s="906">
        <f t="shared" ref="H690:H699" si="76">F690*G690</f>
        <v>0</v>
      </c>
    </row>
    <row r="691" spans="1:8" ht="36">
      <c r="A691" s="510">
        <f t="shared" ref="A691:A699" si="77">A690+1</f>
        <v>2</v>
      </c>
      <c r="B691" s="798" t="s">
        <v>590</v>
      </c>
      <c r="C691" s="802"/>
      <c r="D691" s="802"/>
      <c r="E691" s="746" t="s">
        <v>364</v>
      </c>
      <c r="F691" s="805">
        <v>1</v>
      </c>
      <c r="G691" s="925"/>
      <c r="H691" s="906">
        <f t="shared" si="76"/>
        <v>0</v>
      </c>
    </row>
    <row r="692" spans="1:8" ht="36">
      <c r="A692" s="510">
        <f t="shared" si="77"/>
        <v>3</v>
      </c>
      <c r="B692" s="798" t="s">
        <v>591</v>
      </c>
      <c r="C692" s="802"/>
      <c r="D692" s="802"/>
      <c r="E692" s="746" t="s">
        <v>364</v>
      </c>
      <c r="F692" s="805">
        <v>1</v>
      </c>
      <c r="G692" s="925"/>
      <c r="H692" s="906">
        <f t="shared" si="76"/>
        <v>0</v>
      </c>
    </row>
    <row r="693" spans="1:8" ht="36">
      <c r="A693" s="510">
        <f>A692+1</f>
        <v>4</v>
      </c>
      <c r="B693" s="798" t="s">
        <v>592</v>
      </c>
      <c r="C693" s="802"/>
      <c r="D693" s="802"/>
      <c r="E693" s="746" t="s">
        <v>364</v>
      </c>
      <c r="F693" s="805">
        <v>1</v>
      </c>
      <c r="G693" s="925"/>
      <c r="H693" s="906">
        <f t="shared" si="76"/>
        <v>0</v>
      </c>
    </row>
    <row r="694" spans="1:8" ht="72">
      <c r="A694" s="510">
        <f>A693+1</f>
        <v>5</v>
      </c>
      <c r="B694" s="810" t="s">
        <v>593</v>
      </c>
      <c r="C694" s="802"/>
      <c r="D694" s="802"/>
      <c r="E694" s="746" t="s">
        <v>364</v>
      </c>
      <c r="F694" s="805">
        <v>1</v>
      </c>
      <c r="G694" s="925"/>
      <c r="H694" s="906">
        <f t="shared" si="76"/>
        <v>0</v>
      </c>
    </row>
    <row r="695" spans="1:8" ht="72">
      <c r="A695" s="510">
        <f>A694+1</f>
        <v>6</v>
      </c>
      <c r="B695" s="810" t="s">
        <v>594</v>
      </c>
      <c r="C695" s="802"/>
      <c r="D695" s="802"/>
      <c r="E695" s="746" t="s">
        <v>364</v>
      </c>
      <c r="F695" s="805">
        <v>1</v>
      </c>
      <c r="G695" s="925"/>
      <c r="H695" s="906">
        <f t="shared" si="76"/>
        <v>0</v>
      </c>
    </row>
    <row r="696" spans="1:8" ht="48">
      <c r="A696" s="510">
        <f>A695+1</f>
        <v>7</v>
      </c>
      <c r="B696" s="810" t="s">
        <v>595</v>
      </c>
      <c r="C696" s="802"/>
      <c r="D696" s="802"/>
      <c r="E696" s="746" t="s">
        <v>364</v>
      </c>
      <c r="F696" s="800">
        <v>2</v>
      </c>
      <c r="G696" s="925"/>
      <c r="H696" s="906">
        <f t="shared" si="76"/>
        <v>0</v>
      </c>
    </row>
    <row r="697" spans="1:8" ht="48">
      <c r="A697" s="510">
        <f t="shared" si="77"/>
        <v>8</v>
      </c>
      <c r="B697" s="798" t="s">
        <v>596</v>
      </c>
      <c r="C697" s="802"/>
      <c r="D697" s="802"/>
      <c r="E697" s="746" t="s">
        <v>563</v>
      </c>
      <c r="F697" s="800">
        <v>2</v>
      </c>
      <c r="G697" s="925"/>
      <c r="H697" s="906">
        <f t="shared" si="76"/>
        <v>0</v>
      </c>
    </row>
    <row r="698" spans="1:8" ht="36">
      <c r="A698" s="510">
        <f t="shared" si="77"/>
        <v>9</v>
      </c>
      <c r="B698" s="798" t="s">
        <v>597</v>
      </c>
      <c r="C698" s="802"/>
      <c r="D698" s="802"/>
      <c r="E698" s="746" t="s">
        <v>563</v>
      </c>
      <c r="F698" s="800">
        <v>1</v>
      </c>
      <c r="G698" s="925"/>
      <c r="H698" s="906">
        <f t="shared" si="76"/>
        <v>0</v>
      </c>
    </row>
    <row r="699" spans="1:8" ht="24">
      <c r="A699" s="510">
        <f t="shared" si="77"/>
        <v>10</v>
      </c>
      <c r="B699" s="798" t="s">
        <v>374</v>
      </c>
      <c r="C699" s="802"/>
      <c r="D699" s="802"/>
      <c r="E699" s="746" t="s">
        <v>364</v>
      </c>
      <c r="F699" s="803">
        <v>1</v>
      </c>
      <c r="G699" s="925"/>
      <c r="H699" s="906">
        <f t="shared" si="76"/>
        <v>0</v>
      </c>
    </row>
    <row r="700" spans="1:8">
      <c r="A700" s="521"/>
      <c r="B700" s="521"/>
      <c r="C700" s="521"/>
      <c r="D700" s="521"/>
      <c r="E700" s="521"/>
      <c r="F700" s="522" t="s">
        <v>598</v>
      </c>
      <c r="G700" s="1017">
        <f>SUM(H690:H699)</f>
        <v>0</v>
      </c>
      <c r="H700" s="1018"/>
    </row>
    <row r="701" spans="1:8">
      <c r="G701" s="911"/>
      <c r="H701" s="911"/>
    </row>
    <row r="702" spans="1:8">
      <c r="A702" s="550"/>
      <c r="B702" s="550"/>
      <c r="C702" s="550"/>
      <c r="D702" s="550"/>
      <c r="E702" s="550"/>
      <c r="F702" s="551" t="s">
        <v>599</v>
      </c>
      <c r="G702" s="1026">
        <f>SUM(G673,G687,G700)</f>
        <v>0</v>
      </c>
      <c r="H702" s="1027"/>
    </row>
    <row r="703" spans="1:8">
      <c r="G703" s="911"/>
      <c r="H703" s="911"/>
    </row>
    <row r="704" spans="1:8">
      <c r="G704" s="911"/>
      <c r="H704" s="911"/>
    </row>
    <row r="705" spans="1:8">
      <c r="A705" s="497">
        <v>21</v>
      </c>
      <c r="B705" s="553" t="s">
        <v>600</v>
      </c>
      <c r="C705" s="554"/>
      <c r="D705" s="554"/>
      <c r="E705" s="554"/>
      <c r="F705" s="555"/>
      <c r="G705" s="926"/>
      <c r="H705" s="927"/>
    </row>
    <row r="706" spans="1:8" ht="13">
      <c r="A706" s="504" t="s">
        <v>601</v>
      </c>
      <c r="B706" s="556" t="s">
        <v>602</v>
      </c>
      <c r="C706" s="557"/>
      <c r="D706" s="557"/>
      <c r="E706" s="557"/>
      <c r="F706" s="558"/>
      <c r="G706" s="928"/>
      <c r="H706" s="890"/>
    </row>
    <row r="707" spans="1:8" ht="120">
      <c r="A707" s="510">
        <v>1</v>
      </c>
      <c r="B707" s="810" t="s">
        <v>603</v>
      </c>
      <c r="C707" s="746"/>
      <c r="D707" s="746"/>
      <c r="E707" s="746" t="s">
        <v>563</v>
      </c>
      <c r="F707" s="805">
        <v>1</v>
      </c>
      <c r="G707" s="895"/>
      <c r="H707" s="906">
        <f>F707*G707</f>
        <v>0</v>
      </c>
    </row>
    <row r="708" spans="1:8">
      <c r="A708" s="550"/>
      <c r="B708" s="550"/>
      <c r="C708" s="550"/>
      <c r="D708" s="550"/>
      <c r="E708" s="550"/>
      <c r="F708" s="551" t="s">
        <v>604</v>
      </c>
      <c r="G708" s="1026">
        <f>SUM(H707)</f>
        <v>0</v>
      </c>
      <c r="H708" s="1027"/>
    </row>
    <row r="709" spans="1:8">
      <c r="G709" s="911"/>
      <c r="H709" s="911"/>
    </row>
    <row r="710" spans="1:8">
      <c r="G710" s="911"/>
      <c r="H710" s="911"/>
    </row>
    <row r="711" spans="1:8">
      <c r="G711" s="911"/>
      <c r="H711" s="911"/>
    </row>
    <row r="712" spans="1:8">
      <c r="G712" s="911"/>
      <c r="H712" s="911"/>
    </row>
    <row r="713" spans="1:8">
      <c r="A713" s="561" t="s">
        <v>343</v>
      </c>
      <c r="B713" s="561" t="s">
        <v>344</v>
      </c>
      <c r="C713" s="562"/>
      <c r="D713" s="563"/>
      <c r="E713" s="563"/>
      <c r="F713" s="564"/>
      <c r="G713" s="929"/>
      <c r="H713" s="930" t="s">
        <v>348</v>
      </c>
    </row>
    <row r="714" spans="1:8">
      <c r="A714" s="566"/>
      <c r="B714" s="556" t="s">
        <v>605</v>
      </c>
      <c r="C714" s="532"/>
      <c r="D714" s="532"/>
      <c r="E714" s="557"/>
      <c r="F714" s="558"/>
      <c r="G714" s="889"/>
      <c r="H714" s="890"/>
    </row>
    <row r="715" spans="1:8" ht="26">
      <c r="A715" s="524">
        <v>1</v>
      </c>
      <c r="B715" s="568" t="s">
        <v>349</v>
      </c>
      <c r="C715" s="568"/>
      <c r="D715" s="568"/>
      <c r="E715" s="506"/>
      <c r="F715" s="508"/>
      <c r="G715" s="1029"/>
      <c r="H715" s="1030"/>
    </row>
    <row r="716" spans="1:8" ht="13">
      <c r="A716" s="571" t="s">
        <v>350</v>
      </c>
      <c r="B716" s="572" t="s">
        <v>351</v>
      </c>
      <c r="C716" s="573"/>
      <c r="D716" s="573"/>
      <c r="E716" s="574"/>
      <c r="F716" s="575"/>
      <c r="G716" s="1031">
        <f>G12</f>
        <v>0</v>
      </c>
      <c r="H716" s="1032"/>
    </row>
    <row r="717" spans="1:8" ht="13">
      <c r="A717" s="571" t="s">
        <v>361</v>
      </c>
      <c r="B717" s="572" t="s">
        <v>362</v>
      </c>
      <c r="C717" s="573"/>
      <c r="D717" s="573"/>
      <c r="E717" s="574"/>
      <c r="F717" s="575"/>
      <c r="G717" s="1031">
        <f>G25</f>
        <v>0</v>
      </c>
      <c r="H717" s="1032"/>
    </row>
    <row r="718" spans="1:8" ht="13">
      <c r="A718" s="571" t="s">
        <v>376</v>
      </c>
      <c r="B718" s="572" t="s">
        <v>377</v>
      </c>
      <c r="C718" s="573"/>
      <c r="D718" s="573"/>
      <c r="E718" s="574"/>
      <c r="F718" s="575"/>
      <c r="G718" s="1031">
        <f>G38</f>
        <v>0</v>
      </c>
      <c r="H718" s="1032"/>
    </row>
    <row r="719" spans="1:8">
      <c r="A719" s="576"/>
      <c r="B719" s="577"/>
      <c r="C719" s="578"/>
      <c r="D719" s="579"/>
      <c r="E719" s="579"/>
      <c r="F719" s="580" t="s">
        <v>390</v>
      </c>
      <c r="G719" s="1033">
        <f>SUM(G716:H718)</f>
        <v>0</v>
      </c>
      <c r="H719" s="1034"/>
    </row>
    <row r="720" spans="1:8" ht="26">
      <c r="A720" s="524">
        <v>2</v>
      </c>
      <c r="B720" s="568" t="s">
        <v>391</v>
      </c>
      <c r="C720" s="568"/>
      <c r="D720" s="568"/>
      <c r="E720" s="506"/>
      <c r="F720" s="508"/>
      <c r="G720" s="1029"/>
      <c r="H720" s="1030"/>
    </row>
    <row r="721" spans="1:8" ht="13">
      <c r="A721" s="571" t="s">
        <v>392</v>
      </c>
      <c r="B721" s="572" t="s">
        <v>351</v>
      </c>
      <c r="C721" s="568"/>
      <c r="D721" s="568"/>
      <c r="E721" s="506"/>
      <c r="F721" s="575"/>
      <c r="G721" s="1031">
        <f>G49</f>
        <v>0</v>
      </c>
      <c r="H721" s="1032"/>
    </row>
    <row r="722" spans="1:8" ht="13">
      <c r="A722" s="571" t="s">
        <v>395</v>
      </c>
      <c r="B722" s="572" t="s">
        <v>362</v>
      </c>
      <c r="C722" s="568"/>
      <c r="D722" s="568"/>
      <c r="E722" s="506"/>
      <c r="F722" s="575"/>
      <c r="G722" s="1031">
        <f>G62</f>
        <v>0</v>
      </c>
      <c r="H722" s="1032"/>
    </row>
    <row r="723" spans="1:8" ht="13">
      <c r="A723" s="571" t="s">
        <v>397</v>
      </c>
      <c r="B723" s="572" t="s">
        <v>377</v>
      </c>
      <c r="C723" s="573"/>
      <c r="D723" s="573"/>
      <c r="E723" s="574"/>
      <c r="F723" s="575"/>
      <c r="G723" s="1031">
        <f>G75</f>
        <v>0</v>
      </c>
      <c r="H723" s="1032"/>
    </row>
    <row r="724" spans="1:8">
      <c r="A724" s="576"/>
      <c r="B724" s="577"/>
      <c r="C724" s="578"/>
      <c r="D724" s="579"/>
      <c r="E724" s="579"/>
      <c r="F724" s="580" t="s">
        <v>399</v>
      </c>
      <c r="G724" s="1033">
        <f>SUM(G721:H723)</f>
        <v>0</v>
      </c>
      <c r="H724" s="1034"/>
    </row>
    <row r="725" spans="1:8" ht="26">
      <c r="A725" s="524">
        <v>3</v>
      </c>
      <c r="B725" s="581" t="s">
        <v>400</v>
      </c>
      <c r="C725" s="568"/>
      <c r="D725" s="568"/>
      <c r="E725" s="506"/>
      <c r="F725" s="508"/>
      <c r="G725" s="1029"/>
      <c r="H725" s="1030"/>
    </row>
    <row r="726" spans="1:8" ht="13">
      <c r="A726" s="571" t="s">
        <v>401</v>
      </c>
      <c r="B726" s="572" t="s">
        <v>351</v>
      </c>
      <c r="C726" s="568"/>
      <c r="D726" s="568"/>
      <c r="E726" s="506"/>
      <c r="F726" s="575"/>
      <c r="G726" s="1031">
        <f>G86</f>
        <v>0</v>
      </c>
      <c r="H726" s="1032"/>
    </row>
    <row r="727" spans="1:8" ht="13">
      <c r="A727" s="571" t="s">
        <v>404</v>
      </c>
      <c r="B727" s="572" t="s">
        <v>362</v>
      </c>
      <c r="C727" s="568"/>
      <c r="D727" s="568"/>
      <c r="E727" s="506"/>
      <c r="F727" s="575"/>
      <c r="G727" s="1031">
        <f>G99</f>
        <v>0</v>
      </c>
      <c r="H727" s="1032"/>
    </row>
    <row r="728" spans="1:8" ht="13">
      <c r="A728" s="571" t="s">
        <v>406</v>
      </c>
      <c r="B728" s="572" t="s">
        <v>377</v>
      </c>
      <c r="C728" s="573"/>
      <c r="D728" s="573"/>
      <c r="E728" s="574"/>
      <c r="F728" s="575"/>
      <c r="G728" s="1031">
        <f>G112</f>
        <v>0</v>
      </c>
      <c r="H728" s="1032"/>
    </row>
    <row r="729" spans="1:8">
      <c r="A729" s="576"/>
      <c r="B729" s="577"/>
      <c r="C729" s="578"/>
      <c r="D729" s="579"/>
      <c r="E729" s="579"/>
      <c r="F729" s="580" t="s">
        <v>408</v>
      </c>
      <c r="G729" s="1033">
        <f>SUM(G726:H728)</f>
        <v>0</v>
      </c>
      <c r="H729" s="1034"/>
    </row>
    <row r="730" spans="1:8" ht="26">
      <c r="A730" s="524">
        <v>4</v>
      </c>
      <c r="B730" s="581" t="s">
        <v>409</v>
      </c>
      <c r="C730" s="568"/>
      <c r="D730" s="568"/>
      <c r="E730" s="506"/>
      <c r="F730" s="508"/>
      <c r="G730" s="1029"/>
      <c r="H730" s="1030"/>
    </row>
    <row r="731" spans="1:8" ht="13">
      <c r="A731" s="571" t="s">
        <v>410</v>
      </c>
      <c r="B731" s="572" t="s">
        <v>351</v>
      </c>
      <c r="C731" s="568"/>
      <c r="D731" s="568"/>
      <c r="E731" s="506"/>
      <c r="F731" s="575"/>
      <c r="G731" s="1031">
        <f>G124</f>
        <v>0</v>
      </c>
      <c r="H731" s="1032"/>
    </row>
    <row r="732" spans="1:8" ht="13">
      <c r="A732" s="571" t="s">
        <v>414</v>
      </c>
      <c r="B732" s="572" t="s">
        <v>362</v>
      </c>
      <c r="C732" s="568"/>
      <c r="D732" s="568"/>
      <c r="E732" s="506"/>
      <c r="F732" s="575"/>
      <c r="G732" s="1031">
        <f>G137</f>
        <v>0</v>
      </c>
      <c r="H732" s="1032"/>
    </row>
    <row r="733" spans="1:8" ht="13">
      <c r="A733" s="571" t="s">
        <v>416</v>
      </c>
      <c r="B733" s="572" t="s">
        <v>377</v>
      </c>
      <c r="C733" s="573"/>
      <c r="D733" s="573"/>
      <c r="E733" s="574"/>
      <c r="F733" s="575"/>
      <c r="G733" s="1031">
        <f>G150</f>
        <v>0</v>
      </c>
      <c r="H733" s="1032"/>
    </row>
    <row r="734" spans="1:8">
      <c r="A734" s="576"/>
      <c r="B734" s="577"/>
      <c r="C734" s="578"/>
      <c r="D734" s="579"/>
      <c r="E734" s="579"/>
      <c r="F734" s="580" t="s">
        <v>418</v>
      </c>
      <c r="G734" s="1033">
        <f>SUM(G731:H733)</f>
        <v>0</v>
      </c>
      <c r="H734" s="1034"/>
    </row>
    <row r="735" spans="1:8" ht="26">
      <c r="A735" s="524">
        <v>5</v>
      </c>
      <c r="B735" s="581" t="s">
        <v>419</v>
      </c>
      <c r="C735" s="568"/>
      <c r="D735" s="568"/>
      <c r="E735" s="506"/>
      <c r="F735" s="508"/>
      <c r="G735" s="1029"/>
      <c r="H735" s="1030"/>
    </row>
    <row r="736" spans="1:8" ht="13">
      <c r="A736" s="571" t="s">
        <v>420</v>
      </c>
      <c r="B736" s="572" t="s">
        <v>351</v>
      </c>
      <c r="C736" s="568"/>
      <c r="D736" s="568"/>
      <c r="E736" s="506"/>
      <c r="F736" s="575"/>
      <c r="G736" s="1031">
        <f>G162</f>
        <v>0</v>
      </c>
      <c r="H736" s="1032"/>
    </row>
    <row r="737" spans="1:8" ht="13">
      <c r="A737" s="571" t="s">
        <v>423</v>
      </c>
      <c r="B737" s="572" t="s">
        <v>362</v>
      </c>
      <c r="C737" s="568"/>
      <c r="D737" s="568"/>
      <c r="E737" s="506"/>
      <c r="F737" s="575"/>
      <c r="G737" s="1031">
        <f>G175</f>
        <v>0</v>
      </c>
      <c r="H737" s="1032"/>
    </row>
    <row r="738" spans="1:8" ht="13">
      <c r="A738" s="571" t="s">
        <v>425</v>
      </c>
      <c r="B738" s="572" t="s">
        <v>377</v>
      </c>
      <c r="C738" s="573"/>
      <c r="D738" s="573"/>
      <c r="E738" s="574"/>
      <c r="F738" s="575"/>
      <c r="G738" s="1031">
        <f>G188</f>
        <v>0</v>
      </c>
      <c r="H738" s="1032"/>
    </row>
    <row r="739" spans="1:8">
      <c r="A739" s="576"/>
      <c r="B739" s="577"/>
      <c r="C739" s="578"/>
      <c r="D739" s="579"/>
      <c r="E739" s="579"/>
      <c r="F739" s="580" t="s">
        <v>427</v>
      </c>
      <c r="G739" s="1033">
        <f>SUM(G736:H738)</f>
        <v>0</v>
      </c>
      <c r="H739" s="1034"/>
    </row>
    <row r="740" spans="1:8" ht="26">
      <c r="A740" s="524">
        <v>6</v>
      </c>
      <c r="B740" s="568" t="s">
        <v>428</v>
      </c>
      <c r="C740" s="568"/>
      <c r="D740" s="568"/>
      <c r="E740" s="506"/>
      <c r="F740" s="508"/>
      <c r="G740" s="1029"/>
      <c r="H740" s="1030"/>
    </row>
    <row r="741" spans="1:8" ht="13">
      <c r="A741" s="571" t="s">
        <v>429</v>
      </c>
      <c r="B741" s="572" t="s">
        <v>351</v>
      </c>
      <c r="C741" s="568"/>
      <c r="D741" s="568"/>
      <c r="E741" s="506"/>
      <c r="F741" s="575"/>
      <c r="G741" s="1031">
        <f>G199</f>
        <v>0</v>
      </c>
      <c r="H741" s="1032"/>
    </row>
    <row r="742" spans="1:8" ht="13">
      <c r="A742" s="571" t="s">
        <v>432</v>
      </c>
      <c r="B742" s="572" t="s">
        <v>362</v>
      </c>
      <c r="C742" s="568"/>
      <c r="D742" s="568"/>
      <c r="E742" s="506"/>
      <c r="F742" s="575"/>
      <c r="G742" s="1031">
        <f>G212</f>
        <v>0</v>
      </c>
      <c r="H742" s="1032"/>
    </row>
    <row r="743" spans="1:8" ht="13">
      <c r="A743" s="571" t="s">
        <v>434</v>
      </c>
      <c r="B743" s="572" t="s">
        <v>377</v>
      </c>
      <c r="C743" s="573"/>
      <c r="D743" s="573"/>
      <c r="E743" s="574"/>
      <c r="F743" s="575"/>
      <c r="G743" s="1031">
        <f>G225</f>
        <v>0</v>
      </c>
      <c r="H743" s="1032"/>
    </row>
    <row r="744" spans="1:8">
      <c r="A744" s="576"/>
      <c r="B744" s="577"/>
      <c r="C744" s="578"/>
      <c r="D744" s="579"/>
      <c r="E744" s="579"/>
      <c r="F744" s="580" t="s">
        <v>436</v>
      </c>
      <c r="G744" s="1033">
        <f>SUM(G741:H743)</f>
        <v>0</v>
      </c>
      <c r="H744" s="1034"/>
    </row>
    <row r="745" spans="1:8" ht="26">
      <c r="A745" s="524">
        <v>7</v>
      </c>
      <c r="B745" s="581" t="s">
        <v>437</v>
      </c>
      <c r="C745" s="568"/>
      <c r="D745" s="568"/>
      <c r="E745" s="506"/>
      <c r="F745" s="508"/>
      <c r="G745" s="1029"/>
      <c r="H745" s="1030"/>
    </row>
    <row r="746" spans="1:8" ht="13">
      <c r="A746" s="571" t="s">
        <v>438</v>
      </c>
      <c r="B746" s="572" t="s">
        <v>351</v>
      </c>
      <c r="C746" s="568"/>
      <c r="D746" s="568"/>
      <c r="E746" s="506"/>
      <c r="F746" s="575"/>
      <c r="G746" s="1031">
        <f>G236</f>
        <v>0</v>
      </c>
      <c r="H746" s="1032"/>
    </row>
    <row r="747" spans="1:8" ht="13">
      <c r="A747" s="571" t="s">
        <v>441</v>
      </c>
      <c r="B747" s="572" t="s">
        <v>362</v>
      </c>
      <c r="C747" s="568"/>
      <c r="D747" s="568"/>
      <c r="E747" s="506"/>
      <c r="F747" s="575"/>
      <c r="G747" s="1031">
        <f>G249</f>
        <v>0</v>
      </c>
      <c r="H747" s="1032"/>
    </row>
    <row r="748" spans="1:8" ht="13">
      <c r="A748" s="571" t="s">
        <v>443</v>
      </c>
      <c r="B748" s="572" t="s">
        <v>377</v>
      </c>
      <c r="C748" s="573"/>
      <c r="D748" s="573"/>
      <c r="E748" s="574"/>
      <c r="F748" s="575"/>
      <c r="G748" s="1031">
        <f>G262</f>
        <v>0</v>
      </c>
      <c r="H748" s="1032"/>
    </row>
    <row r="749" spans="1:8">
      <c r="A749" s="576"/>
      <c r="B749" s="577"/>
      <c r="C749" s="578"/>
      <c r="D749" s="579"/>
      <c r="E749" s="579"/>
      <c r="F749" s="580" t="s">
        <v>445</v>
      </c>
      <c r="G749" s="1033">
        <f>SUM(G746:H748)</f>
        <v>0</v>
      </c>
      <c r="H749" s="1034"/>
    </row>
    <row r="750" spans="1:8" ht="26">
      <c r="A750" s="524">
        <v>8</v>
      </c>
      <c r="B750" s="568" t="s">
        <v>446</v>
      </c>
      <c r="C750" s="568"/>
      <c r="D750" s="568"/>
      <c r="E750" s="506"/>
      <c r="F750" s="508"/>
      <c r="G750" s="1029"/>
      <c r="H750" s="1030"/>
    </row>
    <row r="751" spans="1:8" ht="13">
      <c r="A751" s="571" t="s">
        <v>447</v>
      </c>
      <c r="B751" s="572" t="s">
        <v>351</v>
      </c>
      <c r="C751" s="568"/>
      <c r="D751" s="568"/>
      <c r="E751" s="506"/>
      <c r="F751" s="575"/>
      <c r="G751" s="1031">
        <f>G273</f>
        <v>0</v>
      </c>
      <c r="H751" s="1032"/>
    </row>
    <row r="752" spans="1:8" ht="13">
      <c r="A752" s="571" t="s">
        <v>450</v>
      </c>
      <c r="B752" s="572" t="s">
        <v>362</v>
      </c>
      <c r="C752" s="568"/>
      <c r="D752" s="568"/>
      <c r="E752" s="506"/>
      <c r="F752" s="575"/>
      <c r="G752" s="1031">
        <f>G286</f>
        <v>0</v>
      </c>
      <c r="H752" s="1032"/>
    </row>
    <row r="753" spans="1:8" ht="13">
      <c r="A753" s="571" t="s">
        <v>452</v>
      </c>
      <c r="B753" s="572" t="s">
        <v>377</v>
      </c>
      <c r="C753" s="573"/>
      <c r="D753" s="573"/>
      <c r="E753" s="574"/>
      <c r="F753" s="575"/>
      <c r="G753" s="1031">
        <f>G299</f>
        <v>0</v>
      </c>
      <c r="H753" s="1032"/>
    </row>
    <row r="754" spans="1:8">
      <c r="A754" s="576"/>
      <c r="B754" s="577"/>
      <c r="C754" s="578"/>
      <c r="D754" s="579"/>
      <c r="E754" s="579"/>
      <c r="F754" s="580" t="s">
        <v>454</v>
      </c>
      <c r="G754" s="1033">
        <f>SUM(G751:H753)</f>
        <v>0</v>
      </c>
      <c r="H754" s="1034"/>
    </row>
    <row r="755" spans="1:8" ht="26">
      <c r="A755" s="524">
        <v>9</v>
      </c>
      <c r="B755" s="568" t="s">
        <v>455</v>
      </c>
      <c r="C755" s="568"/>
      <c r="D755" s="568"/>
      <c r="E755" s="506"/>
      <c r="F755" s="508"/>
      <c r="G755" s="1029"/>
      <c r="H755" s="1030"/>
    </row>
    <row r="756" spans="1:8" ht="13">
      <c r="A756" s="571" t="s">
        <v>456</v>
      </c>
      <c r="B756" s="572" t="s">
        <v>351</v>
      </c>
      <c r="C756" s="568"/>
      <c r="D756" s="568"/>
      <c r="E756" s="506"/>
      <c r="F756" s="575"/>
      <c r="G756" s="1031">
        <f>G310</f>
        <v>0</v>
      </c>
      <c r="H756" s="1032"/>
    </row>
    <row r="757" spans="1:8" ht="13">
      <c r="A757" s="571" t="s">
        <v>459</v>
      </c>
      <c r="B757" s="572" t="s">
        <v>362</v>
      </c>
      <c r="C757" s="568"/>
      <c r="D757" s="568"/>
      <c r="E757" s="506"/>
      <c r="F757" s="575"/>
      <c r="G757" s="1031">
        <f>G323</f>
        <v>0</v>
      </c>
      <c r="H757" s="1032"/>
    </row>
    <row r="758" spans="1:8" ht="13">
      <c r="A758" s="571" t="s">
        <v>461</v>
      </c>
      <c r="B758" s="572" t="s">
        <v>377</v>
      </c>
      <c r="C758" s="573"/>
      <c r="D758" s="573"/>
      <c r="E758" s="574"/>
      <c r="F758" s="575"/>
      <c r="G758" s="1031">
        <f>G336</f>
        <v>0</v>
      </c>
      <c r="H758" s="1032"/>
    </row>
    <row r="759" spans="1:8">
      <c r="A759" s="576"/>
      <c r="B759" s="577"/>
      <c r="C759" s="578"/>
      <c r="D759" s="579"/>
      <c r="E759" s="579"/>
      <c r="F759" s="580" t="s">
        <v>463</v>
      </c>
      <c r="G759" s="1033">
        <f>SUM(G756:H758)</f>
        <v>0</v>
      </c>
      <c r="H759" s="1034"/>
    </row>
    <row r="760" spans="1:8" ht="26">
      <c r="A760" s="524">
        <v>10</v>
      </c>
      <c r="B760" s="581" t="s">
        <v>464</v>
      </c>
      <c r="C760" s="568"/>
      <c r="D760" s="568"/>
      <c r="E760" s="506"/>
      <c r="F760" s="508"/>
      <c r="G760" s="1029"/>
      <c r="H760" s="1030"/>
    </row>
    <row r="761" spans="1:8" ht="13">
      <c r="A761" s="571" t="s">
        <v>465</v>
      </c>
      <c r="B761" s="572" t="s">
        <v>351</v>
      </c>
      <c r="C761" s="568"/>
      <c r="D761" s="568"/>
      <c r="E761" s="506"/>
      <c r="F761" s="575"/>
      <c r="G761" s="1031">
        <f>G347</f>
        <v>0</v>
      </c>
      <c r="H761" s="1032"/>
    </row>
    <row r="762" spans="1:8" ht="13">
      <c r="A762" s="571" t="s">
        <v>468</v>
      </c>
      <c r="B762" s="572" t="s">
        <v>362</v>
      </c>
      <c r="C762" s="568"/>
      <c r="D762" s="568"/>
      <c r="E762" s="506"/>
      <c r="F762" s="575"/>
      <c r="G762" s="1031">
        <f>G360</f>
        <v>0</v>
      </c>
      <c r="H762" s="1032"/>
    </row>
    <row r="763" spans="1:8" ht="13">
      <c r="A763" s="571" t="s">
        <v>470</v>
      </c>
      <c r="B763" s="572" t="s">
        <v>377</v>
      </c>
      <c r="C763" s="573"/>
      <c r="D763" s="573"/>
      <c r="E763" s="574"/>
      <c r="F763" s="575"/>
      <c r="G763" s="1031">
        <f>G373</f>
        <v>0</v>
      </c>
      <c r="H763" s="1032"/>
    </row>
    <row r="764" spans="1:8">
      <c r="A764" s="576"/>
      <c r="B764" s="577"/>
      <c r="C764" s="578"/>
      <c r="D764" s="579"/>
      <c r="E764" s="579"/>
      <c r="F764" s="580" t="s">
        <v>472</v>
      </c>
      <c r="G764" s="1033">
        <f>SUM(G761:H763)</f>
        <v>0</v>
      </c>
      <c r="H764" s="1034"/>
    </row>
    <row r="765" spans="1:8" ht="26">
      <c r="A765" s="524">
        <v>11</v>
      </c>
      <c r="B765" s="568" t="s">
        <v>473</v>
      </c>
      <c r="C765" s="568"/>
      <c r="D765" s="568"/>
      <c r="E765" s="506"/>
      <c r="F765" s="508"/>
      <c r="G765" s="1029"/>
      <c r="H765" s="1030"/>
    </row>
    <row r="766" spans="1:8" ht="13">
      <c r="A766" s="571" t="s">
        <v>474</v>
      </c>
      <c r="B766" s="572" t="s">
        <v>351</v>
      </c>
      <c r="C766" s="568"/>
      <c r="D766" s="568"/>
      <c r="E766" s="506"/>
      <c r="F766" s="575"/>
      <c r="G766" s="1031">
        <f>G384</f>
        <v>0</v>
      </c>
      <c r="H766" s="1032"/>
    </row>
    <row r="767" spans="1:8" ht="13">
      <c r="A767" s="571" t="s">
        <v>477</v>
      </c>
      <c r="B767" s="572" t="s">
        <v>362</v>
      </c>
      <c r="C767" s="568"/>
      <c r="D767" s="568"/>
      <c r="E767" s="506"/>
      <c r="F767" s="575"/>
      <c r="G767" s="1031">
        <f>G397</f>
        <v>0</v>
      </c>
      <c r="H767" s="1032"/>
    </row>
    <row r="768" spans="1:8" ht="13">
      <c r="A768" s="571" t="s">
        <v>479</v>
      </c>
      <c r="B768" s="572" t="s">
        <v>377</v>
      </c>
      <c r="C768" s="573"/>
      <c r="D768" s="573"/>
      <c r="E768" s="574"/>
      <c r="F768" s="575"/>
      <c r="G768" s="1031">
        <f>G410</f>
        <v>0</v>
      </c>
      <c r="H768" s="1032"/>
    </row>
    <row r="769" spans="1:8">
      <c r="A769" s="576"/>
      <c r="B769" s="577"/>
      <c r="C769" s="578"/>
      <c r="D769" s="579"/>
      <c r="E769" s="579"/>
      <c r="F769" s="580" t="s">
        <v>481</v>
      </c>
      <c r="G769" s="1033">
        <f>SUM(G766:H768)</f>
        <v>0</v>
      </c>
      <c r="H769" s="1034"/>
    </row>
    <row r="770" spans="1:8" ht="26">
      <c r="A770" s="524">
        <v>13</v>
      </c>
      <c r="B770" s="568" t="s">
        <v>482</v>
      </c>
      <c r="C770" s="568"/>
      <c r="D770" s="568"/>
      <c r="E770" s="506"/>
      <c r="F770" s="508"/>
      <c r="G770" s="1029"/>
      <c r="H770" s="1030"/>
    </row>
    <row r="771" spans="1:8" ht="13">
      <c r="A771" s="571" t="s">
        <v>483</v>
      </c>
      <c r="B771" s="572" t="s">
        <v>351</v>
      </c>
      <c r="C771" s="568"/>
      <c r="D771" s="568"/>
      <c r="E771" s="506"/>
      <c r="F771" s="575"/>
      <c r="G771" s="1031">
        <f>G421</f>
        <v>0</v>
      </c>
      <c r="H771" s="1032"/>
    </row>
    <row r="772" spans="1:8" ht="13">
      <c r="A772" s="571" t="s">
        <v>486</v>
      </c>
      <c r="B772" s="572" t="s">
        <v>362</v>
      </c>
      <c r="C772" s="568"/>
      <c r="D772" s="568"/>
      <c r="E772" s="506"/>
      <c r="F772" s="575"/>
      <c r="G772" s="1031">
        <f>G434</f>
        <v>0</v>
      </c>
      <c r="H772" s="1032"/>
    </row>
    <row r="773" spans="1:8" ht="13">
      <c r="A773" s="571" t="s">
        <v>488</v>
      </c>
      <c r="B773" s="572" t="s">
        <v>377</v>
      </c>
      <c r="C773" s="573"/>
      <c r="D773" s="573"/>
      <c r="E773" s="574"/>
      <c r="F773" s="575"/>
      <c r="G773" s="1031">
        <f>G447</f>
        <v>0</v>
      </c>
      <c r="H773" s="1032"/>
    </row>
    <row r="774" spans="1:8">
      <c r="A774" s="576"/>
      <c r="B774" s="577"/>
      <c r="C774" s="578"/>
      <c r="D774" s="579"/>
      <c r="E774" s="579"/>
      <c r="F774" s="580" t="s">
        <v>490</v>
      </c>
      <c r="G774" s="1033">
        <f>SUM(G771:H773)</f>
        <v>0</v>
      </c>
      <c r="H774" s="1034"/>
    </row>
    <row r="775" spans="1:8" ht="26">
      <c r="A775" s="524">
        <v>14</v>
      </c>
      <c r="B775" s="581" t="s">
        <v>491</v>
      </c>
      <c r="C775" s="568"/>
      <c r="D775" s="568"/>
      <c r="E775" s="506"/>
      <c r="F775" s="508"/>
      <c r="G775" s="1029"/>
      <c r="H775" s="1030"/>
    </row>
    <row r="776" spans="1:8" ht="13">
      <c r="A776" s="571" t="s">
        <v>492</v>
      </c>
      <c r="B776" s="572" t="s">
        <v>351</v>
      </c>
      <c r="C776" s="568"/>
      <c r="D776" s="568"/>
      <c r="E776" s="506"/>
      <c r="F776" s="575"/>
      <c r="G776" s="1031">
        <f>G469</f>
        <v>0</v>
      </c>
      <c r="H776" s="1032"/>
    </row>
    <row r="777" spans="1:8" ht="13">
      <c r="A777" s="571" t="s">
        <v>505</v>
      </c>
      <c r="B777" s="572" t="s">
        <v>362</v>
      </c>
      <c r="C777" s="568"/>
      <c r="D777" s="568"/>
      <c r="E777" s="506"/>
      <c r="F777" s="575"/>
      <c r="G777" s="1031">
        <f>G482</f>
        <v>0</v>
      </c>
      <c r="H777" s="1032"/>
    </row>
    <row r="778" spans="1:8" ht="13">
      <c r="A778" s="571" t="s">
        <v>507</v>
      </c>
      <c r="B778" s="572" t="s">
        <v>377</v>
      </c>
      <c r="C778" s="573"/>
      <c r="D778" s="573"/>
      <c r="E778" s="574"/>
      <c r="F778" s="575"/>
      <c r="G778" s="1031">
        <f>G503</f>
        <v>0</v>
      </c>
      <c r="H778" s="1032"/>
    </row>
    <row r="779" spans="1:8">
      <c r="A779" s="576"/>
      <c r="B779" s="577"/>
      <c r="C779" s="578"/>
      <c r="D779" s="579"/>
      <c r="E779" s="579"/>
      <c r="F779" s="580" t="s">
        <v>519</v>
      </c>
      <c r="G779" s="1033">
        <f>SUM(G776:H778)</f>
        <v>0</v>
      </c>
      <c r="H779" s="1034"/>
    </row>
    <row r="780" spans="1:8" ht="26">
      <c r="A780" s="524">
        <v>15</v>
      </c>
      <c r="B780" s="568" t="s">
        <v>520</v>
      </c>
      <c r="C780" s="568"/>
      <c r="D780" s="568"/>
      <c r="E780" s="506"/>
      <c r="F780" s="508"/>
      <c r="G780" s="1029"/>
      <c r="H780" s="1030"/>
    </row>
    <row r="781" spans="1:8" ht="13">
      <c r="A781" s="571" t="s">
        <v>521</v>
      </c>
      <c r="B781" s="572" t="s">
        <v>351</v>
      </c>
      <c r="C781" s="568"/>
      <c r="D781" s="568"/>
      <c r="E781" s="506"/>
      <c r="F781" s="575"/>
      <c r="G781" s="1031">
        <f>G514</f>
        <v>0</v>
      </c>
      <c r="H781" s="1032"/>
    </row>
    <row r="782" spans="1:8" ht="13">
      <c r="A782" s="571" t="s">
        <v>524</v>
      </c>
      <c r="B782" s="572" t="s">
        <v>362</v>
      </c>
      <c r="C782" s="568"/>
      <c r="D782" s="568"/>
      <c r="E782" s="506"/>
      <c r="F782" s="575"/>
      <c r="G782" s="1031">
        <f>G527</f>
        <v>0</v>
      </c>
      <c r="H782" s="1032"/>
    </row>
    <row r="783" spans="1:8" ht="13">
      <c r="A783" s="571" t="s">
        <v>526</v>
      </c>
      <c r="B783" s="572" t="s">
        <v>377</v>
      </c>
      <c r="C783" s="573"/>
      <c r="D783" s="573"/>
      <c r="E783" s="574"/>
      <c r="F783" s="575"/>
      <c r="G783" s="1031">
        <f>G540</f>
        <v>0</v>
      </c>
      <c r="H783" s="1032"/>
    </row>
    <row r="784" spans="1:8">
      <c r="A784" s="576"/>
      <c r="B784" s="577"/>
      <c r="C784" s="578"/>
      <c r="D784" s="579"/>
      <c r="E784" s="579"/>
      <c r="F784" s="580" t="s">
        <v>528</v>
      </c>
      <c r="G784" s="1033">
        <f>SUM(G781:H783)</f>
        <v>0</v>
      </c>
      <c r="H784" s="1034"/>
    </row>
    <row r="785" spans="1:8" ht="26">
      <c r="A785" s="524">
        <v>16</v>
      </c>
      <c r="B785" s="581" t="s">
        <v>529</v>
      </c>
      <c r="C785" s="568"/>
      <c r="D785" s="568"/>
      <c r="E785" s="506"/>
      <c r="F785" s="508"/>
      <c r="G785" s="1029"/>
      <c r="H785" s="1030"/>
    </row>
    <row r="786" spans="1:8" ht="13">
      <c r="A786" s="571" t="s">
        <v>530</v>
      </c>
      <c r="B786" s="572" t="s">
        <v>351</v>
      </c>
      <c r="C786" s="568"/>
      <c r="D786" s="568"/>
      <c r="E786" s="506"/>
      <c r="F786" s="575"/>
      <c r="G786" s="1031">
        <f>G551</f>
        <v>0</v>
      </c>
      <c r="H786" s="1032"/>
    </row>
    <row r="787" spans="1:8" ht="13">
      <c r="A787" s="571" t="s">
        <v>533</v>
      </c>
      <c r="B787" s="572" t="s">
        <v>362</v>
      </c>
      <c r="C787" s="568"/>
      <c r="D787" s="568"/>
      <c r="E787" s="506"/>
      <c r="F787" s="575"/>
      <c r="G787" s="1031">
        <f>G564</f>
        <v>0</v>
      </c>
      <c r="H787" s="1032"/>
    </row>
    <row r="788" spans="1:8" ht="13">
      <c r="A788" s="571" t="s">
        <v>535</v>
      </c>
      <c r="B788" s="572" t="s">
        <v>377</v>
      </c>
      <c r="C788" s="573"/>
      <c r="D788" s="573"/>
      <c r="E788" s="574"/>
      <c r="F788" s="575"/>
      <c r="G788" s="1031">
        <f>G577</f>
        <v>0</v>
      </c>
      <c r="H788" s="1032"/>
    </row>
    <row r="789" spans="1:8">
      <c r="A789" s="576"/>
      <c r="B789" s="577"/>
      <c r="C789" s="578"/>
      <c r="D789" s="579"/>
      <c r="E789" s="579"/>
      <c r="F789" s="580" t="s">
        <v>537</v>
      </c>
      <c r="G789" s="1033">
        <f>SUM(G786:H788)</f>
        <v>0</v>
      </c>
      <c r="H789" s="1034"/>
    </row>
    <row r="790" spans="1:8" ht="26">
      <c r="A790" s="524">
        <v>17</v>
      </c>
      <c r="B790" s="568" t="s">
        <v>538</v>
      </c>
      <c r="C790" s="568"/>
      <c r="D790" s="568"/>
      <c r="E790" s="506"/>
      <c r="F790" s="508"/>
      <c r="G790" s="1029"/>
      <c r="H790" s="1030"/>
    </row>
    <row r="791" spans="1:8" ht="13">
      <c r="A791" s="571" t="s">
        <v>539</v>
      </c>
      <c r="B791" s="572" t="s">
        <v>351</v>
      </c>
      <c r="C791" s="568"/>
      <c r="D791" s="568"/>
      <c r="E791" s="506"/>
      <c r="F791" s="575"/>
      <c r="G791" s="1031">
        <f>G588</f>
        <v>0</v>
      </c>
      <c r="H791" s="1032"/>
    </row>
    <row r="792" spans="1:8" ht="13">
      <c r="A792" s="571" t="s">
        <v>542</v>
      </c>
      <c r="B792" s="572" t="s">
        <v>362</v>
      </c>
      <c r="C792" s="568"/>
      <c r="D792" s="568"/>
      <c r="E792" s="506"/>
      <c r="F792" s="575"/>
      <c r="G792" s="1031">
        <f>G601</f>
        <v>0</v>
      </c>
      <c r="H792" s="1032"/>
    </row>
    <row r="793" spans="1:8" ht="13">
      <c r="A793" s="571" t="s">
        <v>544</v>
      </c>
      <c r="B793" s="572" t="s">
        <v>377</v>
      </c>
      <c r="C793" s="573"/>
      <c r="D793" s="573"/>
      <c r="E793" s="574"/>
      <c r="F793" s="575"/>
      <c r="G793" s="1031">
        <f>G614</f>
        <v>0</v>
      </c>
      <c r="H793" s="1032"/>
    </row>
    <row r="794" spans="1:8">
      <c r="A794" s="576"/>
      <c r="B794" s="577"/>
      <c r="C794" s="578"/>
      <c r="D794" s="579"/>
      <c r="E794" s="579"/>
      <c r="F794" s="580" t="s">
        <v>546</v>
      </c>
      <c r="G794" s="1033">
        <f>SUM(G791:H793)</f>
        <v>0</v>
      </c>
      <c r="H794" s="1034"/>
    </row>
    <row r="795" spans="1:8" ht="26">
      <c r="A795" s="524">
        <v>18</v>
      </c>
      <c r="B795" s="581" t="s">
        <v>547</v>
      </c>
      <c r="C795" s="568"/>
      <c r="D795" s="568"/>
      <c r="E795" s="506"/>
      <c r="F795" s="508"/>
      <c r="G795" s="1029"/>
      <c r="H795" s="1030"/>
    </row>
    <row r="796" spans="1:8" ht="13">
      <c r="A796" s="571" t="s">
        <v>548</v>
      </c>
      <c r="B796" s="572" t="s">
        <v>351</v>
      </c>
      <c r="C796" s="568"/>
      <c r="D796" s="568"/>
      <c r="E796" s="506"/>
      <c r="F796" s="575"/>
      <c r="G796" s="1031">
        <f>G625</f>
        <v>0</v>
      </c>
      <c r="H796" s="1032"/>
    </row>
    <row r="797" spans="1:8" ht="13">
      <c r="A797" s="571" t="s">
        <v>551</v>
      </c>
      <c r="B797" s="572" t="s">
        <v>362</v>
      </c>
      <c r="C797" s="568"/>
      <c r="D797" s="568"/>
      <c r="E797" s="506"/>
      <c r="F797" s="575"/>
      <c r="G797" s="1031">
        <f>G638</f>
        <v>0</v>
      </c>
      <c r="H797" s="1032"/>
    </row>
    <row r="798" spans="1:8" ht="13">
      <c r="A798" s="571" t="s">
        <v>553</v>
      </c>
      <c r="B798" s="572" t="s">
        <v>377</v>
      </c>
      <c r="C798" s="573"/>
      <c r="D798" s="573"/>
      <c r="E798" s="574"/>
      <c r="F798" s="575"/>
      <c r="G798" s="1031">
        <f>G651</f>
        <v>0</v>
      </c>
      <c r="H798" s="1032"/>
    </row>
    <row r="799" spans="1:8">
      <c r="A799" s="576"/>
      <c r="B799" s="577"/>
      <c r="C799" s="578"/>
      <c r="D799" s="579"/>
      <c r="E799" s="579"/>
      <c r="F799" s="580" t="s">
        <v>555</v>
      </c>
      <c r="G799" s="1033">
        <f>SUM(G796:H798)</f>
        <v>0</v>
      </c>
      <c r="H799" s="1034"/>
    </row>
    <row r="800" spans="1:8">
      <c r="A800" s="524">
        <v>19</v>
      </c>
      <c r="B800" s="582" t="s">
        <v>606</v>
      </c>
      <c r="C800" s="568"/>
      <c r="D800" s="568"/>
      <c r="E800" s="506"/>
      <c r="F800" s="508"/>
      <c r="G800" s="1029"/>
      <c r="H800" s="1030"/>
    </row>
    <row r="801" spans="1:8" ht="13">
      <c r="A801" s="571" t="s">
        <v>557</v>
      </c>
      <c r="B801" s="572" t="s">
        <v>558</v>
      </c>
      <c r="C801" s="568"/>
      <c r="D801" s="568"/>
      <c r="E801" s="506"/>
      <c r="F801" s="575"/>
      <c r="G801" s="1031">
        <f>G661</f>
        <v>0</v>
      </c>
      <c r="H801" s="1032"/>
    </row>
    <row r="802" spans="1:8">
      <c r="A802" s="576"/>
      <c r="B802" s="577"/>
      <c r="C802" s="578"/>
      <c r="D802" s="579"/>
      <c r="E802" s="579"/>
      <c r="F802" s="580" t="s">
        <v>607</v>
      </c>
      <c r="G802" s="1033">
        <f>SUM(G801)</f>
        <v>0</v>
      </c>
      <c r="H802" s="1034"/>
    </row>
    <row r="803" spans="1:8">
      <c r="A803" s="524">
        <v>20</v>
      </c>
      <c r="B803" s="582" t="s">
        <v>608</v>
      </c>
      <c r="C803" s="568"/>
      <c r="D803" s="568"/>
      <c r="E803" s="506"/>
      <c r="F803" s="508"/>
      <c r="G803" s="1029"/>
      <c r="H803" s="1030"/>
    </row>
    <row r="804" spans="1:8" ht="13">
      <c r="A804" s="571" t="s">
        <v>566</v>
      </c>
      <c r="B804" s="572" t="s">
        <v>351</v>
      </c>
      <c r="C804" s="568"/>
      <c r="D804" s="568"/>
      <c r="E804" s="506"/>
      <c r="F804" s="575"/>
      <c r="G804" s="1031">
        <f>G673</f>
        <v>0</v>
      </c>
      <c r="H804" s="1032"/>
    </row>
    <row r="805" spans="1:8" ht="13">
      <c r="A805" s="571" t="s">
        <v>575</v>
      </c>
      <c r="B805" s="572" t="s">
        <v>362</v>
      </c>
      <c r="C805" s="568"/>
      <c r="D805" s="568"/>
      <c r="E805" s="506"/>
      <c r="F805" s="575"/>
      <c r="G805" s="1031">
        <f>G687</f>
        <v>0</v>
      </c>
      <c r="H805" s="1032"/>
    </row>
    <row r="806" spans="1:8" ht="13">
      <c r="A806" s="571" t="s">
        <v>587</v>
      </c>
      <c r="B806" s="572" t="s">
        <v>377</v>
      </c>
      <c r="C806" s="573"/>
      <c r="D806" s="573"/>
      <c r="E806" s="574"/>
      <c r="F806" s="575"/>
      <c r="G806" s="1031">
        <f>G700</f>
        <v>0</v>
      </c>
      <c r="H806" s="1032"/>
    </row>
    <row r="807" spans="1:8">
      <c r="A807" s="1040" t="s">
        <v>609</v>
      </c>
      <c r="B807" s="1041"/>
      <c r="C807" s="1041"/>
      <c r="D807" s="1041"/>
      <c r="E807" s="1041"/>
      <c r="F807" s="1042"/>
      <c r="G807" s="1033">
        <f>SUM(G804:H806)</f>
        <v>0</v>
      </c>
      <c r="H807" s="1034"/>
    </row>
    <row r="808" spans="1:8">
      <c r="A808" s="524">
        <v>21</v>
      </c>
      <c r="B808" s="582" t="s">
        <v>600</v>
      </c>
      <c r="C808" s="568"/>
      <c r="D808" s="568"/>
      <c r="E808" s="506"/>
      <c r="F808" s="508"/>
      <c r="G808" s="1029"/>
      <c r="H808" s="1030"/>
    </row>
    <row r="809" spans="1:8" ht="13">
      <c r="A809" s="571" t="s">
        <v>601</v>
      </c>
      <c r="B809" s="572" t="s">
        <v>602</v>
      </c>
      <c r="C809" s="568"/>
      <c r="D809" s="568"/>
      <c r="E809" s="506"/>
      <c r="F809" s="575"/>
      <c r="G809" s="1031">
        <f>G708</f>
        <v>0</v>
      </c>
      <c r="H809" s="1032"/>
    </row>
    <row r="810" spans="1:8" ht="13" thickBot="1">
      <c r="A810" s="576"/>
      <c r="B810" s="577"/>
      <c r="C810" s="578"/>
      <c r="D810" s="579"/>
      <c r="E810" s="579"/>
      <c r="F810" s="580" t="s">
        <v>610</v>
      </c>
      <c r="G810" s="1033">
        <f>SUM(G809)</f>
        <v>0</v>
      </c>
      <c r="H810" s="1034"/>
    </row>
    <row r="811" spans="1:8" ht="14" thickBot="1">
      <c r="A811" s="583"/>
      <c r="B811" s="1035" t="s">
        <v>611</v>
      </c>
      <c r="C811" s="1036"/>
      <c r="D811" s="1036"/>
      <c r="E811" s="1036"/>
      <c r="F811" s="1037"/>
      <c r="G811" s="1038">
        <f>SUM(G719,G724,G729,G734,G739,G744,G749,G754,G759,G764,G769,G774,G779,G784,G789,G794,G799,G802,G807,G810,)</f>
        <v>0</v>
      </c>
      <c r="H811" s="1039"/>
    </row>
  </sheetData>
  <customSheetViews>
    <customSheetView guid="{D18DB499-0579-FF4A-9B8B-3F60D92FC7BB}" topLeftCell="A334">
      <selection activeCell="G344" sqref="G344"/>
      <pageMargins left="0.7" right="0.7" top="0.75" bottom="0.75" header="0.3" footer="0.3"/>
    </customSheetView>
    <customSheetView guid="{CDB37B5C-25E8-6845-A1FE-C2EB28E94FE7}" topLeftCell="A216">
      <selection activeCell="B135" sqref="B135"/>
      <pageMargins left="0.7" right="0.7" top="0.75" bottom="0.75" header="0.3" footer="0.3"/>
    </customSheetView>
    <customSheetView guid="{EB3190D5-F4CE-42A5-A802-28C41937F1DA}" topLeftCell="A216">
      <selection activeCell="B135" sqref="B135"/>
      <pageMargins left="0.7" right="0.7" top="0.75" bottom="0.75" header="0.3" footer="0.3"/>
    </customSheetView>
  </customSheetViews>
  <mergeCells count="193">
    <mergeCell ref="G799:H799"/>
    <mergeCell ref="G800:H800"/>
    <mergeCell ref="G801:H801"/>
    <mergeCell ref="G802:H802"/>
    <mergeCell ref="G803:H803"/>
    <mergeCell ref="G804:H804"/>
    <mergeCell ref="G810:H810"/>
    <mergeCell ref="B811:F811"/>
    <mergeCell ref="G811:H811"/>
    <mergeCell ref="G805:H805"/>
    <mergeCell ref="G806:H806"/>
    <mergeCell ref="A807:F807"/>
    <mergeCell ref="G807:H807"/>
    <mergeCell ref="G808:H808"/>
    <mergeCell ref="G809:H809"/>
    <mergeCell ref="G790:H790"/>
    <mergeCell ref="G791:H791"/>
    <mergeCell ref="G792:H792"/>
    <mergeCell ref="G793:H793"/>
    <mergeCell ref="G794:H794"/>
    <mergeCell ref="G795:H795"/>
    <mergeCell ref="G796:H796"/>
    <mergeCell ref="G797:H797"/>
    <mergeCell ref="G798:H798"/>
    <mergeCell ref="G781:H781"/>
    <mergeCell ref="G782:H782"/>
    <mergeCell ref="G783:H783"/>
    <mergeCell ref="G784:H784"/>
    <mergeCell ref="G785:H785"/>
    <mergeCell ref="G786:H786"/>
    <mergeCell ref="G787:H787"/>
    <mergeCell ref="G788:H788"/>
    <mergeCell ref="G789:H789"/>
    <mergeCell ref="G772:H772"/>
    <mergeCell ref="G773:H773"/>
    <mergeCell ref="G774:H774"/>
    <mergeCell ref="G775:H775"/>
    <mergeCell ref="G776:H776"/>
    <mergeCell ref="G777:H777"/>
    <mergeCell ref="G778:H778"/>
    <mergeCell ref="G779:H779"/>
    <mergeCell ref="G780:H780"/>
    <mergeCell ref="G763:H763"/>
    <mergeCell ref="G764:H764"/>
    <mergeCell ref="G765:H765"/>
    <mergeCell ref="G766:H766"/>
    <mergeCell ref="G767:H767"/>
    <mergeCell ref="G768:H768"/>
    <mergeCell ref="G769:H769"/>
    <mergeCell ref="G770:H770"/>
    <mergeCell ref="G771:H771"/>
    <mergeCell ref="G754:H754"/>
    <mergeCell ref="G755:H755"/>
    <mergeCell ref="G756:H756"/>
    <mergeCell ref="G757:H757"/>
    <mergeCell ref="G758:H758"/>
    <mergeCell ref="G759:H759"/>
    <mergeCell ref="G760:H760"/>
    <mergeCell ref="G761:H761"/>
    <mergeCell ref="G762:H762"/>
    <mergeCell ref="G745:H745"/>
    <mergeCell ref="G746:H746"/>
    <mergeCell ref="G747:H747"/>
    <mergeCell ref="G748:H748"/>
    <mergeCell ref="G749:H749"/>
    <mergeCell ref="G750:H750"/>
    <mergeCell ref="G751:H751"/>
    <mergeCell ref="G752:H752"/>
    <mergeCell ref="G753:H753"/>
    <mergeCell ref="G736:H736"/>
    <mergeCell ref="G737:H737"/>
    <mergeCell ref="G738:H738"/>
    <mergeCell ref="G739:H739"/>
    <mergeCell ref="G740:H740"/>
    <mergeCell ref="G741:H741"/>
    <mergeCell ref="G742:H742"/>
    <mergeCell ref="G743:H743"/>
    <mergeCell ref="G744:H744"/>
    <mergeCell ref="G727:H727"/>
    <mergeCell ref="G728:H728"/>
    <mergeCell ref="G729:H729"/>
    <mergeCell ref="G730:H730"/>
    <mergeCell ref="G731:H731"/>
    <mergeCell ref="G732:H732"/>
    <mergeCell ref="G733:H733"/>
    <mergeCell ref="G734:H734"/>
    <mergeCell ref="G735:H735"/>
    <mergeCell ref="G718:H718"/>
    <mergeCell ref="G719:H719"/>
    <mergeCell ref="G720:H720"/>
    <mergeCell ref="G721:H721"/>
    <mergeCell ref="G722:H722"/>
    <mergeCell ref="G723:H723"/>
    <mergeCell ref="G724:H724"/>
    <mergeCell ref="G725:H725"/>
    <mergeCell ref="G726:H726"/>
    <mergeCell ref="G661:H661"/>
    <mergeCell ref="G673:H673"/>
    <mergeCell ref="G687:H687"/>
    <mergeCell ref="G700:H700"/>
    <mergeCell ref="G702:H702"/>
    <mergeCell ref="G708:H708"/>
    <mergeCell ref="G715:H715"/>
    <mergeCell ref="G716:H716"/>
    <mergeCell ref="G717:H717"/>
    <mergeCell ref="G588:H588"/>
    <mergeCell ref="G601:H601"/>
    <mergeCell ref="G614:H614"/>
    <mergeCell ref="B615:F615"/>
    <mergeCell ref="G615:H615"/>
    <mergeCell ref="G625:H625"/>
    <mergeCell ref="G638:H638"/>
    <mergeCell ref="G651:H651"/>
    <mergeCell ref="B652:F652"/>
    <mergeCell ref="G652:H652"/>
    <mergeCell ref="G514:H514"/>
    <mergeCell ref="G527:H527"/>
    <mergeCell ref="G540:H540"/>
    <mergeCell ref="B541:F541"/>
    <mergeCell ref="G541:H541"/>
    <mergeCell ref="G551:H551"/>
    <mergeCell ref="G564:H564"/>
    <mergeCell ref="G577:H577"/>
    <mergeCell ref="B578:F578"/>
    <mergeCell ref="G578:H578"/>
    <mergeCell ref="G421:H421"/>
    <mergeCell ref="G434:H434"/>
    <mergeCell ref="G447:H447"/>
    <mergeCell ref="B448:F448"/>
    <mergeCell ref="G448:H448"/>
    <mergeCell ref="G469:H469"/>
    <mergeCell ref="G482:H482"/>
    <mergeCell ref="G503:H503"/>
    <mergeCell ref="B504:F504"/>
    <mergeCell ref="G504:H504"/>
    <mergeCell ref="G347:H347"/>
    <mergeCell ref="G360:H360"/>
    <mergeCell ref="G373:H373"/>
    <mergeCell ref="B374:F374"/>
    <mergeCell ref="G374:H374"/>
    <mergeCell ref="G384:H384"/>
    <mergeCell ref="G397:H397"/>
    <mergeCell ref="G410:H410"/>
    <mergeCell ref="B411:F411"/>
    <mergeCell ref="G411:H411"/>
    <mergeCell ref="G273:H273"/>
    <mergeCell ref="G286:H286"/>
    <mergeCell ref="G299:H299"/>
    <mergeCell ref="B300:F300"/>
    <mergeCell ref="G300:H300"/>
    <mergeCell ref="G310:H310"/>
    <mergeCell ref="G323:H323"/>
    <mergeCell ref="G336:H336"/>
    <mergeCell ref="B337:F337"/>
    <mergeCell ref="G337:H337"/>
    <mergeCell ref="G199:H199"/>
    <mergeCell ref="G212:H212"/>
    <mergeCell ref="G225:H225"/>
    <mergeCell ref="B226:F226"/>
    <mergeCell ref="G226:H226"/>
    <mergeCell ref="G236:H236"/>
    <mergeCell ref="G249:H249"/>
    <mergeCell ref="G262:H262"/>
    <mergeCell ref="B263:F263"/>
    <mergeCell ref="G263:H263"/>
    <mergeCell ref="G124:H124"/>
    <mergeCell ref="G137:H137"/>
    <mergeCell ref="G150:H150"/>
    <mergeCell ref="B151:F151"/>
    <mergeCell ref="G151:H151"/>
    <mergeCell ref="G162:H162"/>
    <mergeCell ref="G175:H175"/>
    <mergeCell ref="G188:H188"/>
    <mergeCell ref="B189:F189"/>
    <mergeCell ref="G189:H189"/>
    <mergeCell ref="G62:H62"/>
    <mergeCell ref="G75:H75"/>
    <mergeCell ref="B76:F76"/>
    <mergeCell ref="G76:H76"/>
    <mergeCell ref="G86:H86"/>
    <mergeCell ref="G99:H99"/>
    <mergeCell ref="G112:H112"/>
    <mergeCell ref="B113:F113"/>
    <mergeCell ref="G113:H113"/>
    <mergeCell ref="A1:B2"/>
    <mergeCell ref="C1:G1"/>
    <mergeCell ref="C2:G2"/>
    <mergeCell ref="G12:H12"/>
    <mergeCell ref="G25:H25"/>
    <mergeCell ref="G38:H38"/>
    <mergeCell ref="B39:F39"/>
    <mergeCell ref="G39:H39"/>
    <mergeCell ref="G49:H49"/>
  </mergeCells>
  <conditionalFormatting sqref="F35">
    <cfRule type="cellIs" dxfId="670" priority="454" stopIfTrue="1" operator="equal">
      <formula>0</formula>
    </cfRule>
  </conditionalFormatting>
  <conditionalFormatting sqref="F15">
    <cfRule type="cellIs" dxfId="669" priority="453" stopIfTrue="1" operator="equal">
      <formula>0</formula>
    </cfRule>
  </conditionalFormatting>
  <conditionalFormatting sqref="F15">
    <cfRule type="cellIs" dxfId="668" priority="452" stopIfTrue="1" operator="equal">
      <formula>0</formula>
    </cfRule>
  </conditionalFormatting>
  <conditionalFormatting sqref="F17">
    <cfRule type="cellIs" dxfId="667" priority="451" stopIfTrue="1" operator="equal">
      <formula>0</formula>
    </cfRule>
  </conditionalFormatting>
  <conditionalFormatting sqref="F17">
    <cfRule type="cellIs" dxfId="666" priority="450" stopIfTrue="1" operator="equal">
      <formula>0</formula>
    </cfRule>
  </conditionalFormatting>
  <conditionalFormatting sqref="F32">
    <cfRule type="cellIs" dxfId="665" priority="449" stopIfTrue="1" operator="equal">
      <formula>0</formula>
    </cfRule>
  </conditionalFormatting>
  <conditionalFormatting sqref="F18">
    <cfRule type="cellIs" dxfId="664" priority="448" stopIfTrue="1" operator="equal">
      <formula>0</formula>
    </cfRule>
  </conditionalFormatting>
  <conditionalFormatting sqref="F18">
    <cfRule type="cellIs" dxfId="663" priority="447" stopIfTrue="1" operator="equal">
      <formula>0</formula>
    </cfRule>
  </conditionalFormatting>
  <conditionalFormatting sqref="F10">
    <cfRule type="cellIs" dxfId="662" priority="446" stopIfTrue="1" operator="equal">
      <formula>0</formula>
    </cfRule>
  </conditionalFormatting>
  <conditionalFormatting sqref="F11">
    <cfRule type="cellIs" dxfId="661" priority="444" stopIfTrue="1" operator="equal">
      <formula>0</formula>
    </cfRule>
  </conditionalFormatting>
  <conditionalFormatting sqref="F6 F10">
    <cfRule type="cellIs" dxfId="660" priority="445" stopIfTrue="1" operator="equal">
      <formula>0</formula>
    </cfRule>
  </conditionalFormatting>
  <conditionalFormatting sqref="F20">
    <cfRule type="cellIs" dxfId="659" priority="437" stopIfTrue="1" operator="equal">
      <formula>0</formula>
    </cfRule>
  </conditionalFormatting>
  <conditionalFormatting sqref="F34">
    <cfRule type="cellIs" dxfId="658" priority="443" stopIfTrue="1" operator="equal">
      <formula>0</formula>
    </cfRule>
  </conditionalFormatting>
  <conditionalFormatting sqref="F16">
    <cfRule type="cellIs" dxfId="657" priority="442" stopIfTrue="1" operator="equal">
      <formula>0</formula>
    </cfRule>
  </conditionalFormatting>
  <conditionalFormatting sqref="F16">
    <cfRule type="cellIs" dxfId="656" priority="441" stopIfTrue="1" operator="equal">
      <formula>0</formula>
    </cfRule>
  </conditionalFormatting>
  <conditionalFormatting sqref="F19">
    <cfRule type="cellIs" dxfId="655" priority="440" stopIfTrue="1" operator="equal">
      <formula>0</formula>
    </cfRule>
  </conditionalFormatting>
  <conditionalFormatting sqref="F19">
    <cfRule type="cellIs" dxfId="654" priority="439" stopIfTrue="1" operator="equal">
      <formula>0</formula>
    </cfRule>
  </conditionalFormatting>
  <conditionalFormatting sqref="F31">
    <cfRule type="cellIs" dxfId="653" priority="436" stopIfTrue="1" operator="equal">
      <formula>0</formula>
    </cfRule>
  </conditionalFormatting>
  <conditionalFormatting sqref="F20">
    <cfRule type="cellIs" dxfId="652" priority="438" stopIfTrue="1" operator="equal">
      <formula>0</formula>
    </cfRule>
  </conditionalFormatting>
  <conditionalFormatting sqref="F31">
    <cfRule type="cellIs" dxfId="651" priority="435" stopIfTrue="1" operator="equal">
      <formula>0</formula>
    </cfRule>
  </conditionalFormatting>
  <conditionalFormatting sqref="F33">
    <cfRule type="cellIs" dxfId="650" priority="434" stopIfTrue="1" operator="equal">
      <formula>0</formula>
    </cfRule>
  </conditionalFormatting>
  <conditionalFormatting sqref="F7">
    <cfRule type="cellIs" dxfId="649" priority="433" stopIfTrue="1" operator="equal">
      <formula>0</formula>
    </cfRule>
  </conditionalFormatting>
  <conditionalFormatting sqref="F9">
    <cfRule type="cellIs" dxfId="648" priority="432" stopIfTrue="1" operator="equal">
      <formula>0</formula>
    </cfRule>
  </conditionalFormatting>
  <conditionalFormatting sqref="F36">
    <cfRule type="cellIs" dxfId="647" priority="431" stopIfTrue="1" operator="equal">
      <formula>0</formula>
    </cfRule>
  </conditionalFormatting>
  <conditionalFormatting sqref="F8">
    <cfRule type="cellIs" dxfId="646" priority="430" stopIfTrue="1" operator="equal">
      <formula>0</formula>
    </cfRule>
  </conditionalFormatting>
  <conditionalFormatting sqref="F37">
    <cfRule type="cellIs" dxfId="645" priority="429" stopIfTrue="1" operator="equal">
      <formula>0</formula>
    </cfRule>
  </conditionalFormatting>
  <conditionalFormatting sqref="F72">
    <cfRule type="cellIs" dxfId="644" priority="428" stopIfTrue="1" operator="equal">
      <formula>0</formula>
    </cfRule>
  </conditionalFormatting>
  <conditionalFormatting sqref="F54">
    <cfRule type="cellIs" dxfId="643" priority="427" stopIfTrue="1" operator="equal">
      <formula>0</formula>
    </cfRule>
  </conditionalFormatting>
  <conditionalFormatting sqref="F54">
    <cfRule type="cellIs" dxfId="642" priority="426" stopIfTrue="1" operator="equal">
      <formula>0</formula>
    </cfRule>
  </conditionalFormatting>
  <conditionalFormatting sqref="F69">
    <cfRule type="cellIs" dxfId="641" priority="425" stopIfTrue="1" operator="equal">
      <formula>0</formula>
    </cfRule>
  </conditionalFormatting>
  <conditionalFormatting sqref="F55">
    <cfRule type="cellIs" dxfId="640" priority="424" stopIfTrue="1" operator="equal">
      <formula>0</formula>
    </cfRule>
  </conditionalFormatting>
  <conditionalFormatting sqref="F55">
    <cfRule type="cellIs" dxfId="639" priority="423" stopIfTrue="1" operator="equal">
      <formula>0</formula>
    </cfRule>
  </conditionalFormatting>
  <conditionalFormatting sqref="F47">
    <cfRule type="cellIs" dxfId="638" priority="422" stopIfTrue="1" operator="equal">
      <formula>0</formula>
    </cfRule>
  </conditionalFormatting>
  <conditionalFormatting sqref="F48">
    <cfRule type="cellIs" dxfId="637" priority="420" stopIfTrue="1" operator="equal">
      <formula>0</formula>
    </cfRule>
  </conditionalFormatting>
  <conditionalFormatting sqref="F47">
    <cfRule type="cellIs" dxfId="636" priority="421" stopIfTrue="1" operator="equal">
      <formula>0</formula>
    </cfRule>
  </conditionalFormatting>
  <conditionalFormatting sqref="F57">
    <cfRule type="cellIs" dxfId="635" priority="413" stopIfTrue="1" operator="equal">
      <formula>0</formula>
    </cfRule>
  </conditionalFormatting>
  <conditionalFormatting sqref="F71">
    <cfRule type="cellIs" dxfId="634" priority="419" stopIfTrue="1" operator="equal">
      <formula>0</formula>
    </cfRule>
  </conditionalFormatting>
  <conditionalFormatting sqref="F53">
    <cfRule type="cellIs" dxfId="633" priority="418" stopIfTrue="1" operator="equal">
      <formula>0</formula>
    </cfRule>
  </conditionalFormatting>
  <conditionalFormatting sqref="F53">
    <cfRule type="cellIs" dxfId="632" priority="417" stopIfTrue="1" operator="equal">
      <formula>0</formula>
    </cfRule>
  </conditionalFormatting>
  <conditionalFormatting sqref="F56">
    <cfRule type="cellIs" dxfId="631" priority="416" stopIfTrue="1" operator="equal">
      <formula>0</formula>
    </cfRule>
  </conditionalFormatting>
  <conditionalFormatting sqref="F56">
    <cfRule type="cellIs" dxfId="630" priority="415" stopIfTrue="1" operator="equal">
      <formula>0</formula>
    </cfRule>
  </conditionalFormatting>
  <conditionalFormatting sqref="F68">
    <cfRule type="cellIs" dxfId="629" priority="412" stopIfTrue="1" operator="equal">
      <formula>0</formula>
    </cfRule>
  </conditionalFormatting>
  <conditionalFormatting sqref="F57">
    <cfRule type="cellIs" dxfId="628" priority="414" stopIfTrue="1" operator="equal">
      <formula>0</formula>
    </cfRule>
  </conditionalFormatting>
  <conditionalFormatting sqref="F68">
    <cfRule type="cellIs" dxfId="627" priority="411" stopIfTrue="1" operator="equal">
      <formula>0</formula>
    </cfRule>
  </conditionalFormatting>
  <conditionalFormatting sqref="F70">
    <cfRule type="cellIs" dxfId="626" priority="410" stopIfTrue="1" operator="equal">
      <formula>0</formula>
    </cfRule>
  </conditionalFormatting>
  <conditionalFormatting sqref="F44">
    <cfRule type="cellIs" dxfId="625" priority="409" stopIfTrue="1" operator="equal">
      <formula>0</formula>
    </cfRule>
  </conditionalFormatting>
  <conditionalFormatting sqref="F46">
    <cfRule type="cellIs" dxfId="624" priority="408" stopIfTrue="1" operator="equal">
      <formula>0</formula>
    </cfRule>
  </conditionalFormatting>
  <conditionalFormatting sqref="F73">
    <cfRule type="cellIs" dxfId="623" priority="407" stopIfTrue="1" operator="equal">
      <formula>0</formula>
    </cfRule>
  </conditionalFormatting>
  <conditionalFormatting sqref="F45">
    <cfRule type="cellIs" dxfId="622" priority="406" stopIfTrue="1" operator="equal">
      <formula>0</formula>
    </cfRule>
  </conditionalFormatting>
  <conditionalFormatting sqref="F74">
    <cfRule type="cellIs" dxfId="621" priority="405" stopIfTrue="1" operator="equal">
      <formula>0</formula>
    </cfRule>
  </conditionalFormatting>
  <conditionalFormatting sqref="F52">
    <cfRule type="cellIs" dxfId="620" priority="404" stopIfTrue="1" operator="equal">
      <formula>0</formula>
    </cfRule>
  </conditionalFormatting>
  <conditionalFormatting sqref="F52">
    <cfRule type="cellIs" dxfId="619" priority="403" stopIfTrue="1" operator="equal">
      <formula>0</formula>
    </cfRule>
  </conditionalFormatting>
  <conditionalFormatting sqref="F109">
    <cfRule type="cellIs" dxfId="618" priority="402" stopIfTrue="1" operator="equal">
      <formula>0</formula>
    </cfRule>
  </conditionalFormatting>
  <conditionalFormatting sqref="F91">
    <cfRule type="cellIs" dxfId="617" priority="401" stopIfTrue="1" operator="equal">
      <formula>0</formula>
    </cfRule>
  </conditionalFormatting>
  <conditionalFormatting sqref="F91">
    <cfRule type="cellIs" dxfId="616" priority="400" stopIfTrue="1" operator="equal">
      <formula>0</formula>
    </cfRule>
  </conditionalFormatting>
  <conditionalFormatting sqref="F106">
    <cfRule type="cellIs" dxfId="615" priority="399" stopIfTrue="1" operator="equal">
      <formula>0</formula>
    </cfRule>
  </conditionalFormatting>
  <conditionalFormatting sqref="F92">
    <cfRule type="cellIs" dxfId="614" priority="398" stopIfTrue="1" operator="equal">
      <formula>0</formula>
    </cfRule>
  </conditionalFormatting>
  <conditionalFormatting sqref="F92">
    <cfRule type="cellIs" dxfId="613" priority="397" stopIfTrue="1" operator="equal">
      <formula>0</formula>
    </cfRule>
  </conditionalFormatting>
  <conditionalFormatting sqref="F84">
    <cfRule type="cellIs" dxfId="612" priority="396" stopIfTrue="1" operator="equal">
      <formula>0</formula>
    </cfRule>
  </conditionalFormatting>
  <conditionalFormatting sqref="F85">
    <cfRule type="cellIs" dxfId="611" priority="394" stopIfTrue="1" operator="equal">
      <formula>0</formula>
    </cfRule>
  </conditionalFormatting>
  <conditionalFormatting sqref="F84">
    <cfRule type="cellIs" dxfId="610" priority="395" stopIfTrue="1" operator="equal">
      <formula>0</formula>
    </cfRule>
  </conditionalFormatting>
  <conditionalFormatting sqref="F94">
    <cfRule type="cellIs" dxfId="609" priority="387" stopIfTrue="1" operator="equal">
      <formula>0</formula>
    </cfRule>
  </conditionalFormatting>
  <conditionalFormatting sqref="F108">
    <cfRule type="cellIs" dxfId="608" priority="393" stopIfTrue="1" operator="equal">
      <formula>0</formula>
    </cfRule>
  </conditionalFormatting>
  <conditionalFormatting sqref="F90">
    <cfRule type="cellIs" dxfId="607" priority="392" stopIfTrue="1" operator="equal">
      <formula>0</formula>
    </cfRule>
  </conditionalFormatting>
  <conditionalFormatting sqref="F90">
    <cfRule type="cellIs" dxfId="606" priority="391" stopIfTrue="1" operator="equal">
      <formula>0</formula>
    </cfRule>
  </conditionalFormatting>
  <conditionalFormatting sqref="F93">
    <cfRule type="cellIs" dxfId="605" priority="390" stopIfTrue="1" operator="equal">
      <formula>0</formula>
    </cfRule>
  </conditionalFormatting>
  <conditionalFormatting sqref="F93">
    <cfRule type="cellIs" dxfId="604" priority="389" stopIfTrue="1" operator="equal">
      <formula>0</formula>
    </cfRule>
  </conditionalFormatting>
  <conditionalFormatting sqref="F105">
    <cfRule type="cellIs" dxfId="603" priority="386" stopIfTrue="1" operator="equal">
      <formula>0</formula>
    </cfRule>
  </conditionalFormatting>
  <conditionalFormatting sqref="F94">
    <cfRule type="cellIs" dxfId="602" priority="388" stopIfTrue="1" operator="equal">
      <formula>0</formula>
    </cfRule>
  </conditionalFormatting>
  <conditionalFormatting sqref="F105">
    <cfRule type="cellIs" dxfId="601" priority="385" stopIfTrue="1" operator="equal">
      <formula>0</formula>
    </cfRule>
  </conditionalFormatting>
  <conditionalFormatting sqref="F107">
    <cfRule type="cellIs" dxfId="600" priority="384" stopIfTrue="1" operator="equal">
      <formula>0</formula>
    </cfRule>
  </conditionalFormatting>
  <conditionalFormatting sqref="F81">
    <cfRule type="cellIs" dxfId="599" priority="383" stopIfTrue="1" operator="equal">
      <formula>0</formula>
    </cfRule>
  </conditionalFormatting>
  <conditionalFormatting sqref="F83">
    <cfRule type="cellIs" dxfId="598" priority="382" stopIfTrue="1" operator="equal">
      <formula>0</formula>
    </cfRule>
  </conditionalFormatting>
  <conditionalFormatting sqref="F110">
    <cfRule type="cellIs" dxfId="597" priority="381" stopIfTrue="1" operator="equal">
      <formula>0</formula>
    </cfRule>
  </conditionalFormatting>
  <conditionalFormatting sqref="F82">
    <cfRule type="cellIs" dxfId="596" priority="380" stopIfTrue="1" operator="equal">
      <formula>0</formula>
    </cfRule>
  </conditionalFormatting>
  <conditionalFormatting sqref="F111">
    <cfRule type="cellIs" dxfId="595" priority="379" stopIfTrue="1" operator="equal">
      <formula>0</formula>
    </cfRule>
  </conditionalFormatting>
  <conditionalFormatting sqref="F89">
    <cfRule type="cellIs" dxfId="594" priority="378" stopIfTrue="1" operator="equal">
      <formula>0</formula>
    </cfRule>
  </conditionalFormatting>
  <conditionalFormatting sqref="F89">
    <cfRule type="cellIs" dxfId="593" priority="377" stopIfTrue="1" operator="equal">
      <formula>0</formula>
    </cfRule>
  </conditionalFormatting>
  <conditionalFormatting sqref="F147">
    <cfRule type="cellIs" dxfId="592" priority="376" stopIfTrue="1" operator="equal">
      <formula>0</formula>
    </cfRule>
  </conditionalFormatting>
  <conditionalFormatting sqref="F129">
    <cfRule type="cellIs" dxfId="591" priority="375" stopIfTrue="1" operator="equal">
      <formula>0</formula>
    </cfRule>
  </conditionalFormatting>
  <conditionalFormatting sqref="F129">
    <cfRule type="cellIs" dxfId="590" priority="374" stopIfTrue="1" operator="equal">
      <formula>0</formula>
    </cfRule>
  </conditionalFormatting>
  <conditionalFormatting sqref="F144">
    <cfRule type="cellIs" dxfId="589" priority="373" stopIfTrue="1" operator="equal">
      <formula>0</formula>
    </cfRule>
  </conditionalFormatting>
  <conditionalFormatting sqref="F130">
    <cfRule type="cellIs" dxfId="588" priority="372" stopIfTrue="1" operator="equal">
      <formula>0</formula>
    </cfRule>
  </conditionalFormatting>
  <conditionalFormatting sqref="F130">
    <cfRule type="cellIs" dxfId="587" priority="371" stopIfTrue="1" operator="equal">
      <formula>0</formula>
    </cfRule>
  </conditionalFormatting>
  <conditionalFormatting sqref="F122">
    <cfRule type="cellIs" dxfId="586" priority="370" stopIfTrue="1" operator="equal">
      <formula>0</formula>
    </cfRule>
  </conditionalFormatting>
  <conditionalFormatting sqref="F123">
    <cfRule type="cellIs" dxfId="585" priority="368" stopIfTrue="1" operator="equal">
      <formula>0</formula>
    </cfRule>
  </conditionalFormatting>
  <conditionalFormatting sqref="F118 F122">
    <cfRule type="cellIs" dxfId="584" priority="369" stopIfTrue="1" operator="equal">
      <formula>0</formula>
    </cfRule>
  </conditionalFormatting>
  <conditionalFormatting sqref="F132">
    <cfRule type="cellIs" dxfId="583" priority="361" stopIfTrue="1" operator="equal">
      <formula>0</formula>
    </cfRule>
  </conditionalFormatting>
  <conditionalFormatting sqref="F146">
    <cfRule type="cellIs" dxfId="582" priority="367" stopIfTrue="1" operator="equal">
      <formula>0</formula>
    </cfRule>
  </conditionalFormatting>
  <conditionalFormatting sqref="F128">
    <cfRule type="cellIs" dxfId="581" priority="366" stopIfTrue="1" operator="equal">
      <formula>0</formula>
    </cfRule>
  </conditionalFormatting>
  <conditionalFormatting sqref="F128">
    <cfRule type="cellIs" dxfId="580" priority="365" stopIfTrue="1" operator="equal">
      <formula>0</formula>
    </cfRule>
  </conditionalFormatting>
  <conditionalFormatting sqref="F131">
    <cfRule type="cellIs" dxfId="579" priority="364" stopIfTrue="1" operator="equal">
      <formula>0</formula>
    </cfRule>
  </conditionalFormatting>
  <conditionalFormatting sqref="F131">
    <cfRule type="cellIs" dxfId="578" priority="363" stopIfTrue="1" operator="equal">
      <formula>0</formula>
    </cfRule>
  </conditionalFormatting>
  <conditionalFormatting sqref="F143">
    <cfRule type="cellIs" dxfId="577" priority="360" stopIfTrue="1" operator="equal">
      <formula>0</formula>
    </cfRule>
  </conditionalFormatting>
  <conditionalFormatting sqref="F132">
    <cfRule type="cellIs" dxfId="576" priority="362" stopIfTrue="1" operator="equal">
      <formula>0</formula>
    </cfRule>
  </conditionalFormatting>
  <conditionalFormatting sqref="F143">
    <cfRule type="cellIs" dxfId="575" priority="359" stopIfTrue="1" operator="equal">
      <formula>0</formula>
    </cfRule>
  </conditionalFormatting>
  <conditionalFormatting sqref="F145">
    <cfRule type="cellIs" dxfId="574" priority="358" stopIfTrue="1" operator="equal">
      <formula>0</formula>
    </cfRule>
  </conditionalFormatting>
  <conditionalFormatting sqref="F119">
    <cfRule type="cellIs" dxfId="573" priority="357" stopIfTrue="1" operator="equal">
      <formula>0</formula>
    </cfRule>
  </conditionalFormatting>
  <conditionalFormatting sqref="F121">
    <cfRule type="cellIs" dxfId="572" priority="356" stopIfTrue="1" operator="equal">
      <formula>0</formula>
    </cfRule>
  </conditionalFormatting>
  <conditionalFormatting sqref="F148">
    <cfRule type="cellIs" dxfId="571" priority="355" stopIfTrue="1" operator="equal">
      <formula>0</formula>
    </cfRule>
  </conditionalFormatting>
  <conditionalFormatting sqref="F120">
    <cfRule type="cellIs" dxfId="570" priority="354" stopIfTrue="1" operator="equal">
      <formula>0</formula>
    </cfRule>
  </conditionalFormatting>
  <conditionalFormatting sqref="F149">
    <cfRule type="cellIs" dxfId="569" priority="353" stopIfTrue="1" operator="equal">
      <formula>0</formula>
    </cfRule>
  </conditionalFormatting>
  <conditionalFormatting sqref="F127">
    <cfRule type="cellIs" dxfId="568" priority="352" stopIfTrue="1" operator="equal">
      <formula>0</formula>
    </cfRule>
  </conditionalFormatting>
  <conditionalFormatting sqref="F127">
    <cfRule type="cellIs" dxfId="567" priority="351" stopIfTrue="1" operator="equal">
      <formula>0</formula>
    </cfRule>
  </conditionalFormatting>
  <conditionalFormatting sqref="F185">
    <cfRule type="cellIs" dxfId="566" priority="350" stopIfTrue="1" operator="equal">
      <formula>0</formula>
    </cfRule>
  </conditionalFormatting>
  <conditionalFormatting sqref="F167">
    <cfRule type="cellIs" dxfId="565" priority="349" stopIfTrue="1" operator="equal">
      <formula>0</formula>
    </cfRule>
  </conditionalFormatting>
  <conditionalFormatting sqref="F167">
    <cfRule type="cellIs" dxfId="564" priority="348" stopIfTrue="1" operator="equal">
      <formula>0</formula>
    </cfRule>
  </conditionalFormatting>
  <conditionalFormatting sqref="F182">
    <cfRule type="cellIs" dxfId="563" priority="347" stopIfTrue="1" operator="equal">
      <formula>0</formula>
    </cfRule>
  </conditionalFormatting>
  <conditionalFormatting sqref="F168">
    <cfRule type="cellIs" dxfId="562" priority="346" stopIfTrue="1" operator="equal">
      <formula>0</formula>
    </cfRule>
  </conditionalFormatting>
  <conditionalFormatting sqref="F168">
    <cfRule type="cellIs" dxfId="561" priority="345" stopIfTrue="1" operator="equal">
      <formula>0</formula>
    </cfRule>
  </conditionalFormatting>
  <conditionalFormatting sqref="F160">
    <cfRule type="cellIs" dxfId="560" priority="344" stopIfTrue="1" operator="equal">
      <formula>0</formula>
    </cfRule>
  </conditionalFormatting>
  <conditionalFormatting sqref="F161">
    <cfRule type="cellIs" dxfId="559" priority="342" stopIfTrue="1" operator="equal">
      <formula>0</formula>
    </cfRule>
  </conditionalFormatting>
  <conditionalFormatting sqref="F156 F160">
    <cfRule type="cellIs" dxfId="558" priority="343" stopIfTrue="1" operator="equal">
      <formula>0</formula>
    </cfRule>
  </conditionalFormatting>
  <conditionalFormatting sqref="F170">
    <cfRule type="cellIs" dxfId="557" priority="335" stopIfTrue="1" operator="equal">
      <formula>0</formula>
    </cfRule>
  </conditionalFormatting>
  <conditionalFormatting sqref="F184">
    <cfRule type="cellIs" dxfId="556" priority="341" stopIfTrue="1" operator="equal">
      <formula>0</formula>
    </cfRule>
  </conditionalFormatting>
  <conditionalFormatting sqref="F166">
    <cfRule type="cellIs" dxfId="555" priority="340" stopIfTrue="1" operator="equal">
      <formula>0</formula>
    </cfRule>
  </conditionalFormatting>
  <conditionalFormatting sqref="F166">
    <cfRule type="cellIs" dxfId="554" priority="339" stopIfTrue="1" operator="equal">
      <formula>0</formula>
    </cfRule>
  </conditionalFormatting>
  <conditionalFormatting sqref="F169">
    <cfRule type="cellIs" dxfId="553" priority="338" stopIfTrue="1" operator="equal">
      <formula>0</formula>
    </cfRule>
  </conditionalFormatting>
  <conditionalFormatting sqref="F169">
    <cfRule type="cellIs" dxfId="552" priority="337" stopIfTrue="1" operator="equal">
      <formula>0</formula>
    </cfRule>
  </conditionalFormatting>
  <conditionalFormatting sqref="F181">
    <cfRule type="cellIs" dxfId="551" priority="334" stopIfTrue="1" operator="equal">
      <formula>0</formula>
    </cfRule>
  </conditionalFormatting>
  <conditionalFormatting sqref="F170">
    <cfRule type="cellIs" dxfId="550" priority="336" stopIfTrue="1" operator="equal">
      <formula>0</formula>
    </cfRule>
  </conditionalFormatting>
  <conditionalFormatting sqref="F181">
    <cfRule type="cellIs" dxfId="549" priority="333" stopIfTrue="1" operator="equal">
      <formula>0</formula>
    </cfRule>
  </conditionalFormatting>
  <conditionalFormatting sqref="F183">
    <cfRule type="cellIs" dxfId="548" priority="332" stopIfTrue="1" operator="equal">
      <formula>0</formula>
    </cfRule>
  </conditionalFormatting>
  <conditionalFormatting sqref="F157">
    <cfRule type="cellIs" dxfId="547" priority="331" stopIfTrue="1" operator="equal">
      <formula>0</formula>
    </cfRule>
  </conditionalFormatting>
  <conditionalFormatting sqref="F159">
    <cfRule type="cellIs" dxfId="546" priority="330" stopIfTrue="1" operator="equal">
      <formula>0</formula>
    </cfRule>
  </conditionalFormatting>
  <conditionalFormatting sqref="F186">
    <cfRule type="cellIs" dxfId="545" priority="329" stopIfTrue="1" operator="equal">
      <formula>0</formula>
    </cfRule>
  </conditionalFormatting>
  <conditionalFormatting sqref="F158">
    <cfRule type="cellIs" dxfId="544" priority="328" stopIfTrue="1" operator="equal">
      <formula>0</formula>
    </cfRule>
  </conditionalFormatting>
  <conditionalFormatting sqref="F187">
    <cfRule type="cellIs" dxfId="543" priority="327" stopIfTrue="1" operator="equal">
      <formula>0</formula>
    </cfRule>
  </conditionalFormatting>
  <conditionalFormatting sqref="F165">
    <cfRule type="cellIs" dxfId="542" priority="326" stopIfTrue="1" operator="equal">
      <formula>0</formula>
    </cfRule>
  </conditionalFormatting>
  <conditionalFormatting sqref="F165">
    <cfRule type="cellIs" dxfId="541" priority="325" stopIfTrue="1" operator="equal">
      <formula>0</formula>
    </cfRule>
  </conditionalFormatting>
  <conditionalFormatting sqref="F222">
    <cfRule type="cellIs" dxfId="540" priority="324" stopIfTrue="1" operator="equal">
      <formula>0</formula>
    </cfRule>
  </conditionalFormatting>
  <conditionalFormatting sqref="F204">
    <cfRule type="cellIs" dxfId="539" priority="323" stopIfTrue="1" operator="equal">
      <formula>0</formula>
    </cfRule>
  </conditionalFormatting>
  <conditionalFormatting sqref="F204">
    <cfRule type="cellIs" dxfId="538" priority="322" stopIfTrue="1" operator="equal">
      <formula>0</formula>
    </cfRule>
  </conditionalFormatting>
  <conditionalFormatting sqref="F219">
    <cfRule type="cellIs" dxfId="537" priority="321" stopIfTrue="1" operator="equal">
      <formula>0</formula>
    </cfRule>
  </conditionalFormatting>
  <conditionalFormatting sqref="F205">
    <cfRule type="cellIs" dxfId="536" priority="320" stopIfTrue="1" operator="equal">
      <formula>0</formula>
    </cfRule>
  </conditionalFormatting>
  <conditionalFormatting sqref="F205">
    <cfRule type="cellIs" dxfId="535" priority="319" stopIfTrue="1" operator="equal">
      <formula>0</formula>
    </cfRule>
  </conditionalFormatting>
  <conditionalFormatting sqref="F197">
    <cfRule type="cellIs" dxfId="534" priority="318" stopIfTrue="1" operator="equal">
      <formula>0</formula>
    </cfRule>
  </conditionalFormatting>
  <conditionalFormatting sqref="F198">
    <cfRule type="cellIs" dxfId="533" priority="316" stopIfTrue="1" operator="equal">
      <formula>0</formula>
    </cfRule>
  </conditionalFormatting>
  <conditionalFormatting sqref="F197">
    <cfRule type="cellIs" dxfId="532" priority="317" stopIfTrue="1" operator="equal">
      <formula>0</formula>
    </cfRule>
  </conditionalFormatting>
  <conditionalFormatting sqref="F207">
    <cfRule type="cellIs" dxfId="531" priority="309" stopIfTrue="1" operator="equal">
      <formula>0</formula>
    </cfRule>
  </conditionalFormatting>
  <conditionalFormatting sqref="F221">
    <cfRule type="cellIs" dxfId="530" priority="315" stopIfTrue="1" operator="equal">
      <formula>0</formula>
    </cfRule>
  </conditionalFormatting>
  <conditionalFormatting sqref="F203">
    <cfRule type="cellIs" dxfId="529" priority="314" stopIfTrue="1" operator="equal">
      <formula>0</formula>
    </cfRule>
  </conditionalFormatting>
  <conditionalFormatting sqref="F203">
    <cfRule type="cellIs" dxfId="528" priority="313" stopIfTrue="1" operator="equal">
      <formula>0</formula>
    </cfRule>
  </conditionalFormatting>
  <conditionalFormatting sqref="F206">
    <cfRule type="cellIs" dxfId="527" priority="312" stopIfTrue="1" operator="equal">
      <formula>0</formula>
    </cfRule>
  </conditionalFormatting>
  <conditionalFormatting sqref="F206">
    <cfRule type="cellIs" dxfId="526" priority="311" stopIfTrue="1" operator="equal">
      <formula>0</formula>
    </cfRule>
  </conditionalFormatting>
  <conditionalFormatting sqref="F218">
    <cfRule type="cellIs" dxfId="525" priority="308" stopIfTrue="1" operator="equal">
      <formula>0</formula>
    </cfRule>
  </conditionalFormatting>
  <conditionalFormatting sqref="F207">
    <cfRule type="cellIs" dxfId="524" priority="310" stopIfTrue="1" operator="equal">
      <formula>0</formula>
    </cfRule>
  </conditionalFormatting>
  <conditionalFormatting sqref="F218">
    <cfRule type="cellIs" dxfId="523" priority="307" stopIfTrue="1" operator="equal">
      <formula>0</formula>
    </cfRule>
  </conditionalFormatting>
  <conditionalFormatting sqref="F220">
    <cfRule type="cellIs" dxfId="522" priority="306" stopIfTrue="1" operator="equal">
      <formula>0</formula>
    </cfRule>
  </conditionalFormatting>
  <conditionalFormatting sqref="F194">
    <cfRule type="cellIs" dxfId="521" priority="305" stopIfTrue="1" operator="equal">
      <formula>0</formula>
    </cfRule>
  </conditionalFormatting>
  <conditionalFormatting sqref="F196">
    <cfRule type="cellIs" dxfId="520" priority="304" stopIfTrue="1" operator="equal">
      <formula>0</formula>
    </cfRule>
  </conditionalFormatting>
  <conditionalFormatting sqref="F223">
    <cfRule type="cellIs" dxfId="519" priority="303" stopIfTrue="1" operator="equal">
      <formula>0</formula>
    </cfRule>
  </conditionalFormatting>
  <conditionalFormatting sqref="F195">
    <cfRule type="cellIs" dxfId="518" priority="302" stopIfTrue="1" operator="equal">
      <formula>0</formula>
    </cfRule>
  </conditionalFormatting>
  <conditionalFormatting sqref="F224">
    <cfRule type="cellIs" dxfId="517" priority="301" stopIfTrue="1" operator="equal">
      <formula>0</formula>
    </cfRule>
  </conditionalFormatting>
  <conditionalFormatting sqref="F202">
    <cfRule type="cellIs" dxfId="516" priority="300" stopIfTrue="1" operator="equal">
      <formula>0</formula>
    </cfRule>
  </conditionalFormatting>
  <conditionalFormatting sqref="F202">
    <cfRule type="cellIs" dxfId="515" priority="299" stopIfTrue="1" operator="equal">
      <formula>0</formula>
    </cfRule>
  </conditionalFormatting>
  <conditionalFormatting sqref="F259">
    <cfRule type="cellIs" dxfId="514" priority="298" stopIfTrue="1" operator="equal">
      <formula>0</formula>
    </cfRule>
  </conditionalFormatting>
  <conditionalFormatting sqref="F241">
    <cfRule type="cellIs" dxfId="513" priority="297" stopIfTrue="1" operator="equal">
      <formula>0</formula>
    </cfRule>
  </conditionalFormatting>
  <conditionalFormatting sqref="F241">
    <cfRule type="cellIs" dxfId="512" priority="296" stopIfTrue="1" operator="equal">
      <formula>0</formula>
    </cfRule>
  </conditionalFormatting>
  <conditionalFormatting sqref="F256">
    <cfRule type="cellIs" dxfId="511" priority="295" stopIfTrue="1" operator="equal">
      <formula>0</formula>
    </cfRule>
  </conditionalFormatting>
  <conditionalFormatting sqref="F242">
    <cfRule type="cellIs" dxfId="510" priority="294" stopIfTrue="1" operator="equal">
      <formula>0</formula>
    </cfRule>
  </conditionalFormatting>
  <conditionalFormatting sqref="F242">
    <cfRule type="cellIs" dxfId="509" priority="293" stopIfTrue="1" operator="equal">
      <formula>0</formula>
    </cfRule>
  </conditionalFormatting>
  <conditionalFormatting sqref="F234">
    <cfRule type="cellIs" dxfId="508" priority="292" stopIfTrue="1" operator="equal">
      <formula>0</formula>
    </cfRule>
  </conditionalFormatting>
  <conditionalFormatting sqref="F235">
    <cfRule type="cellIs" dxfId="507" priority="290" stopIfTrue="1" operator="equal">
      <formula>0</formula>
    </cfRule>
  </conditionalFormatting>
  <conditionalFormatting sqref="F231 F234">
    <cfRule type="cellIs" dxfId="506" priority="291" stopIfTrue="1" operator="equal">
      <formula>0</formula>
    </cfRule>
  </conditionalFormatting>
  <conditionalFormatting sqref="F244">
    <cfRule type="cellIs" dxfId="505" priority="283" stopIfTrue="1" operator="equal">
      <formula>0</formula>
    </cfRule>
  </conditionalFormatting>
  <conditionalFormatting sqref="F258">
    <cfRule type="cellIs" dxfId="504" priority="289" stopIfTrue="1" operator="equal">
      <formula>0</formula>
    </cfRule>
  </conditionalFormatting>
  <conditionalFormatting sqref="F240">
    <cfRule type="cellIs" dxfId="503" priority="288" stopIfTrue="1" operator="equal">
      <formula>0</formula>
    </cfRule>
  </conditionalFormatting>
  <conditionalFormatting sqref="F240">
    <cfRule type="cellIs" dxfId="502" priority="287" stopIfTrue="1" operator="equal">
      <formula>0</formula>
    </cfRule>
  </conditionalFormatting>
  <conditionalFormatting sqref="F243">
    <cfRule type="cellIs" dxfId="501" priority="286" stopIfTrue="1" operator="equal">
      <formula>0</formula>
    </cfRule>
  </conditionalFormatting>
  <conditionalFormatting sqref="F243">
    <cfRule type="cellIs" dxfId="500" priority="285" stopIfTrue="1" operator="equal">
      <formula>0</formula>
    </cfRule>
  </conditionalFormatting>
  <conditionalFormatting sqref="F255">
    <cfRule type="cellIs" dxfId="499" priority="282" stopIfTrue="1" operator="equal">
      <formula>0</formula>
    </cfRule>
  </conditionalFormatting>
  <conditionalFormatting sqref="F244">
    <cfRule type="cellIs" dxfId="498" priority="284" stopIfTrue="1" operator="equal">
      <formula>0</formula>
    </cfRule>
  </conditionalFormatting>
  <conditionalFormatting sqref="F255">
    <cfRule type="cellIs" dxfId="497" priority="281" stopIfTrue="1" operator="equal">
      <formula>0</formula>
    </cfRule>
  </conditionalFormatting>
  <conditionalFormatting sqref="F257">
    <cfRule type="cellIs" dxfId="496" priority="280" stopIfTrue="1" operator="equal">
      <formula>0</formula>
    </cfRule>
  </conditionalFormatting>
  <conditionalFormatting sqref="F233">
    <cfRule type="cellIs" dxfId="495" priority="279" stopIfTrue="1" operator="equal">
      <formula>0</formula>
    </cfRule>
  </conditionalFormatting>
  <conditionalFormatting sqref="F260">
    <cfRule type="cellIs" dxfId="494" priority="278" stopIfTrue="1" operator="equal">
      <formula>0</formula>
    </cfRule>
  </conditionalFormatting>
  <conditionalFormatting sqref="F232">
    <cfRule type="cellIs" dxfId="493" priority="277" stopIfTrue="1" operator="equal">
      <formula>0</formula>
    </cfRule>
  </conditionalFormatting>
  <conditionalFormatting sqref="F261">
    <cfRule type="cellIs" dxfId="492" priority="276" stopIfTrue="1" operator="equal">
      <formula>0</formula>
    </cfRule>
  </conditionalFormatting>
  <conditionalFormatting sqref="F239">
    <cfRule type="cellIs" dxfId="491" priority="275" stopIfTrue="1" operator="equal">
      <formula>0</formula>
    </cfRule>
  </conditionalFormatting>
  <conditionalFormatting sqref="F239">
    <cfRule type="cellIs" dxfId="490" priority="274" stopIfTrue="1" operator="equal">
      <formula>0</formula>
    </cfRule>
  </conditionalFormatting>
  <conditionalFormatting sqref="F296">
    <cfRule type="cellIs" dxfId="489" priority="273" stopIfTrue="1" operator="equal">
      <formula>0</formula>
    </cfRule>
  </conditionalFormatting>
  <conditionalFormatting sqref="F278">
    <cfRule type="cellIs" dxfId="488" priority="272" stopIfTrue="1" operator="equal">
      <formula>0</formula>
    </cfRule>
  </conditionalFormatting>
  <conditionalFormatting sqref="F278">
    <cfRule type="cellIs" dxfId="487" priority="271" stopIfTrue="1" operator="equal">
      <formula>0</formula>
    </cfRule>
  </conditionalFormatting>
  <conditionalFormatting sqref="F293">
    <cfRule type="cellIs" dxfId="486" priority="270" stopIfTrue="1" operator="equal">
      <formula>0</formula>
    </cfRule>
  </conditionalFormatting>
  <conditionalFormatting sqref="F279">
    <cfRule type="cellIs" dxfId="485" priority="269" stopIfTrue="1" operator="equal">
      <formula>0</formula>
    </cfRule>
  </conditionalFormatting>
  <conditionalFormatting sqref="F279">
    <cfRule type="cellIs" dxfId="484" priority="268" stopIfTrue="1" operator="equal">
      <formula>0</formula>
    </cfRule>
  </conditionalFormatting>
  <conditionalFormatting sqref="F271">
    <cfRule type="cellIs" dxfId="483" priority="267" stopIfTrue="1" operator="equal">
      <formula>0</formula>
    </cfRule>
  </conditionalFormatting>
  <conditionalFormatting sqref="F272">
    <cfRule type="cellIs" dxfId="482" priority="265" stopIfTrue="1" operator="equal">
      <formula>0</formula>
    </cfRule>
  </conditionalFormatting>
  <conditionalFormatting sqref="F271">
    <cfRule type="cellIs" dxfId="481" priority="266" stopIfTrue="1" operator="equal">
      <formula>0</formula>
    </cfRule>
  </conditionalFormatting>
  <conditionalFormatting sqref="F281">
    <cfRule type="cellIs" dxfId="480" priority="258" stopIfTrue="1" operator="equal">
      <formula>0</formula>
    </cfRule>
  </conditionalFormatting>
  <conditionalFormatting sqref="F295">
    <cfRule type="cellIs" dxfId="479" priority="264" stopIfTrue="1" operator="equal">
      <formula>0</formula>
    </cfRule>
  </conditionalFormatting>
  <conditionalFormatting sqref="F277">
    <cfRule type="cellIs" dxfId="478" priority="263" stopIfTrue="1" operator="equal">
      <formula>0</formula>
    </cfRule>
  </conditionalFormatting>
  <conditionalFormatting sqref="F277">
    <cfRule type="cellIs" dxfId="477" priority="262" stopIfTrue="1" operator="equal">
      <formula>0</formula>
    </cfRule>
  </conditionalFormatting>
  <conditionalFormatting sqref="F280">
    <cfRule type="cellIs" dxfId="476" priority="261" stopIfTrue="1" operator="equal">
      <formula>0</formula>
    </cfRule>
  </conditionalFormatting>
  <conditionalFormatting sqref="F280">
    <cfRule type="cellIs" dxfId="475" priority="260" stopIfTrue="1" operator="equal">
      <formula>0</formula>
    </cfRule>
  </conditionalFormatting>
  <conditionalFormatting sqref="F292">
    <cfRule type="cellIs" dxfId="474" priority="257" stopIfTrue="1" operator="equal">
      <formula>0</formula>
    </cfRule>
  </conditionalFormatting>
  <conditionalFormatting sqref="F281">
    <cfRule type="cellIs" dxfId="473" priority="259" stopIfTrue="1" operator="equal">
      <formula>0</formula>
    </cfRule>
  </conditionalFormatting>
  <conditionalFormatting sqref="F292">
    <cfRule type="cellIs" dxfId="472" priority="256" stopIfTrue="1" operator="equal">
      <formula>0</formula>
    </cfRule>
  </conditionalFormatting>
  <conditionalFormatting sqref="F294">
    <cfRule type="cellIs" dxfId="471" priority="255" stopIfTrue="1" operator="equal">
      <formula>0</formula>
    </cfRule>
  </conditionalFormatting>
  <conditionalFormatting sqref="F268">
    <cfRule type="cellIs" dxfId="470" priority="254" stopIfTrue="1" operator="equal">
      <formula>0</formula>
    </cfRule>
  </conditionalFormatting>
  <conditionalFormatting sqref="F270">
    <cfRule type="cellIs" dxfId="469" priority="253" stopIfTrue="1" operator="equal">
      <formula>0</formula>
    </cfRule>
  </conditionalFormatting>
  <conditionalFormatting sqref="F297">
    <cfRule type="cellIs" dxfId="468" priority="252" stopIfTrue="1" operator="equal">
      <formula>0</formula>
    </cfRule>
  </conditionalFormatting>
  <conditionalFormatting sqref="F269">
    <cfRule type="cellIs" dxfId="467" priority="251" stopIfTrue="1" operator="equal">
      <formula>0</formula>
    </cfRule>
  </conditionalFormatting>
  <conditionalFormatting sqref="F298">
    <cfRule type="cellIs" dxfId="466" priority="250" stopIfTrue="1" operator="equal">
      <formula>0</formula>
    </cfRule>
  </conditionalFormatting>
  <conditionalFormatting sqref="F276">
    <cfRule type="cellIs" dxfId="465" priority="249" stopIfTrue="1" operator="equal">
      <formula>0</formula>
    </cfRule>
  </conditionalFormatting>
  <conditionalFormatting sqref="F276">
    <cfRule type="cellIs" dxfId="464" priority="248" stopIfTrue="1" operator="equal">
      <formula>0</formula>
    </cfRule>
  </conditionalFormatting>
  <conditionalFormatting sqref="F333">
    <cfRule type="cellIs" dxfId="463" priority="247" stopIfTrue="1" operator="equal">
      <formula>0</formula>
    </cfRule>
  </conditionalFormatting>
  <conditionalFormatting sqref="F315">
    <cfRule type="cellIs" dxfId="462" priority="246" stopIfTrue="1" operator="equal">
      <formula>0</formula>
    </cfRule>
  </conditionalFormatting>
  <conditionalFormatting sqref="F315">
    <cfRule type="cellIs" dxfId="461" priority="245" stopIfTrue="1" operator="equal">
      <formula>0</formula>
    </cfRule>
  </conditionalFormatting>
  <conditionalFormatting sqref="F330">
    <cfRule type="cellIs" dxfId="460" priority="244" stopIfTrue="1" operator="equal">
      <formula>0</formula>
    </cfRule>
  </conditionalFormatting>
  <conditionalFormatting sqref="F316">
    <cfRule type="cellIs" dxfId="459" priority="243" stopIfTrue="1" operator="equal">
      <formula>0</formula>
    </cfRule>
  </conditionalFormatting>
  <conditionalFormatting sqref="F316">
    <cfRule type="cellIs" dxfId="458" priority="242" stopIfTrue="1" operator="equal">
      <formula>0</formula>
    </cfRule>
  </conditionalFormatting>
  <conditionalFormatting sqref="F308">
    <cfRule type="cellIs" dxfId="457" priority="241" stopIfTrue="1" operator="equal">
      <formula>0</formula>
    </cfRule>
  </conditionalFormatting>
  <conditionalFormatting sqref="F309">
    <cfRule type="cellIs" dxfId="456" priority="239" stopIfTrue="1" operator="equal">
      <formula>0</formula>
    </cfRule>
  </conditionalFormatting>
  <conditionalFormatting sqref="F308">
    <cfRule type="cellIs" dxfId="455" priority="240" stopIfTrue="1" operator="equal">
      <formula>0</formula>
    </cfRule>
  </conditionalFormatting>
  <conditionalFormatting sqref="F318">
    <cfRule type="cellIs" dxfId="454" priority="232" stopIfTrue="1" operator="equal">
      <formula>0</formula>
    </cfRule>
  </conditionalFormatting>
  <conditionalFormatting sqref="F332">
    <cfRule type="cellIs" dxfId="453" priority="238" stopIfTrue="1" operator="equal">
      <formula>0</formula>
    </cfRule>
  </conditionalFormatting>
  <conditionalFormatting sqref="F314">
    <cfRule type="cellIs" dxfId="452" priority="237" stopIfTrue="1" operator="equal">
      <formula>0</formula>
    </cfRule>
  </conditionalFormatting>
  <conditionalFormatting sqref="F314">
    <cfRule type="cellIs" dxfId="451" priority="236" stopIfTrue="1" operator="equal">
      <formula>0</formula>
    </cfRule>
  </conditionalFormatting>
  <conditionalFormatting sqref="F317">
    <cfRule type="cellIs" dxfId="450" priority="235" stopIfTrue="1" operator="equal">
      <formula>0</formula>
    </cfRule>
  </conditionalFormatting>
  <conditionalFormatting sqref="F317">
    <cfRule type="cellIs" dxfId="449" priority="234" stopIfTrue="1" operator="equal">
      <formula>0</formula>
    </cfRule>
  </conditionalFormatting>
  <conditionalFormatting sqref="F329">
    <cfRule type="cellIs" dxfId="448" priority="231" stopIfTrue="1" operator="equal">
      <formula>0</formula>
    </cfRule>
  </conditionalFormatting>
  <conditionalFormatting sqref="F318">
    <cfRule type="cellIs" dxfId="447" priority="233" stopIfTrue="1" operator="equal">
      <formula>0</formula>
    </cfRule>
  </conditionalFormatting>
  <conditionalFormatting sqref="F329">
    <cfRule type="cellIs" dxfId="446" priority="230" stopIfTrue="1" operator="equal">
      <formula>0</formula>
    </cfRule>
  </conditionalFormatting>
  <conditionalFormatting sqref="F331">
    <cfRule type="cellIs" dxfId="445" priority="229" stopIfTrue="1" operator="equal">
      <formula>0</formula>
    </cfRule>
  </conditionalFormatting>
  <conditionalFormatting sqref="F305">
    <cfRule type="cellIs" dxfId="444" priority="228" stopIfTrue="1" operator="equal">
      <formula>0</formula>
    </cfRule>
  </conditionalFormatting>
  <conditionalFormatting sqref="F307">
    <cfRule type="cellIs" dxfId="443" priority="227" stopIfTrue="1" operator="equal">
      <formula>0</formula>
    </cfRule>
  </conditionalFormatting>
  <conditionalFormatting sqref="F334">
    <cfRule type="cellIs" dxfId="442" priority="226" stopIfTrue="1" operator="equal">
      <formula>0</formula>
    </cfRule>
  </conditionalFormatting>
  <conditionalFormatting sqref="F306">
    <cfRule type="cellIs" dxfId="441" priority="225" stopIfTrue="1" operator="equal">
      <formula>0</formula>
    </cfRule>
  </conditionalFormatting>
  <conditionalFormatting sqref="F335">
    <cfRule type="cellIs" dxfId="440" priority="224" stopIfTrue="1" operator="equal">
      <formula>0</formula>
    </cfRule>
  </conditionalFormatting>
  <conditionalFormatting sqref="F313">
    <cfRule type="cellIs" dxfId="439" priority="223" stopIfTrue="1" operator="equal">
      <formula>0</formula>
    </cfRule>
  </conditionalFormatting>
  <conditionalFormatting sqref="F313">
    <cfRule type="cellIs" dxfId="438" priority="222" stopIfTrue="1" operator="equal">
      <formula>0</formula>
    </cfRule>
  </conditionalFormatting>
  <conditionalFormatting sqref="F370">
    <cfRule type="cellIs" dxfId="437" priority="221" stopIfTrue="1" operator="equal">
      <formula>0</formula>
    </cfRule>
  </conditionalFormatting>
  <conditionalFormatting sqref="F352">
    <cfRule type="cellIs" dxfId="436" priority="220" stopIfTrue="1" operator="equal">
      <formula>0</formula>
    </cfRule>
  </conditionalFormatting>
  <conditionalFormatting sqref="F352">
    <cfRule type="cellIs" dxfId="435" priority="219" stopIfTrue="1" operator="equal">
      <formula>0</formula>
    </cfRule>
  </conditionalFormatting>
  <conditionalFormatting sqref="F367">
    <cfRule type="cellIs" dxfId="434" priority="218" stopIfTrue="1" operator="equal">
      <formula>0</formula>
    </cfRule>
  </conditionalFormatting>
  <conditionalFormatting sqref="F353">
    <cfRule type="cellIs" dxfId="433" priority="217" stopIfTrue="1" operator="equal">
      <formula>0</formula>
    </cfRule>
  </conditionalFormatting>
  <conditionalFormatting sqref="F353">
    <cfRule type="cellIs" dxfId="432" priority="216" stopIfTrue="1" operator="equal">
      <formula>0</formula>
    </cfRule>
  </conditionalFormatting>
  <conditionalFormatting sqref="F345">
    <cfRule type="cellIs" dxfId="431" priority="215" stopIfTrue="1" operator="equal">
      <formula>0</formula>
    </cfRule>
  </conditionalFormatting>
  <conditionalFormatting sqref="F346">
    <cfRule type="cellIs" dxfId="430" priority="213" stopIfTrue="1" operator="equal">
      <formula>0</formula>
    </cfRule>
  </conditionalFormatting>
  <conditionalFormatting sqref="F345">
    <cfRule type="cellIs" dxfId="429" priority="214" stopIfTrue="1" operator="equal">
      <formula>0</formula>
    </cfRule>
  </conditionalFormatting>
  <conditionalFormatting sqref="F355">
    <cfRule type="cellIs" dxfId="428" priority="206" stopIfTrue="1" operator="equal">
      <formula>0</formula>
    </cfRule>
  </conditionalFormatting>
  <conditionalFormatting sqref="F369">
    <cfRule type="cellIs" dxfId="427" priority="212" stopIfTrue="1" operator="equal">
      <formula>0</formula>
    </cfRule>
  </conditionalFormatting>
  <conditionalFormatting sqref="F351">
    <cfRule type="cellIs" dxfId="426" priority="211" stopIfTrue="1" operator="equal">
      <formula>0</formula>
    </cfRule>
  </conditionalFormatting>
  <conditionalFormatting sqref="F351">
    <cfRule type="cellIs" dxfId="425" priority="210" stopIfTrue="1" operator="equal">
      <formula>0</formula>
    </cfRule>
  </conditionalFormatting>
  <conditionalFormatting sqref="F354">
    <cfRule type="cellIs" dxfId="424" priority="209" stopIfTrue="1" operator="equal">
      <formula>0</formula>
    </cfRule>
  </conditionalFormatting>
  <conditionalFormatting sqref="F354">
    <cfRule type="cellIs" dxfId="423" priority="208" stopIfTrue="1" operator="equal">
      <formula>0</formula>
    </cfRule>
  </conditionalFormatting>
  <conditionalFormatting sqref="F366">
    <cfRule type="cellIs" dxfId="422" priority="205" stopIfTrue="1" operator="equal">
      <formula>0</formula>
    </cfRule>
  </conditionalFormatting>
  <conditionalFormatting sqref="F355">
    <cfRule type="cellIs" dxfId="421" priority="207" stopIfTrue="1" operator="equal">
      <formula>0</formula>
    </cfRule>
  </conditionalFormatting>
  <conditionalFormatting sqref="F366">
    <cfRule type="cellIs" dxfId="420" priority="204" stopIfTrue="1" operator="equal">
      <formula>0</formula>
    </cfRule>
  </conditionalFormatting>
  <conditionalFormatting sqref="F368">
    <cfRule type="cellIs" dxfId="419" priority="203" stopIfTrue="1" operator="equal">
      <formula>0</formula>
    </cfRule>
  </conditionalFormatting>
  <conditionalFormatting sqref="F342">
    <cfRule type="cellIs" dxfId="418" priority="202" stopIfTrue="1" operator="equal">
      <formula>0</formula>
    </cfRule>
  </conditionalFormatting>
  <conditionalFormatting sqref="F344">
    <cfRule type="cellIs" dxfId="417" priority="201" stopIfTrue="1" operator="equal">
      <formula>0</formula>
    </cfRule>
  </conditionalFormatting>
  <conditionalFormatting sqref="F371">
    <cfRule type="cellIs" dxfId="416" priority="200" stopIfTrue="1" operator="equal">
      <formula>0</formula>
    </cfRule>
  </conditionalFormatting>
  <conditionalFormatting sqref="F343">
    <cfRule type="cellIs" dxfId="415" priority="199" stopIfTrue="1" operator="equal">
      <formula>0</formula>
    </cfRule>
  </conditionalFormatting>
  <conditionalFormatting sqref="F372">
    <cfRule type="cellIs" dxfId="414" priority="198" stopIfTrue="1" operator="equal">
      <formula>0</formula>
    </cfRule>
  </conditionalFormatting>
  <conditionalFormatting sqref="F350">
    <cfRule type="cellIs" dxfId="413" priority="197" stopIfTrue="1" operator="equal">
      <formula>0</formula>
    </cfRule>
  </conditionalFormatting>
  <conditionalFormatting sqref="F350">
    <cfRule type="cellIs" dxfId="412" priority="196" stopIfTrue="1" operator="equal">
      <formula>0</formula>
    </cfRule>
  </conditionalFormatting>
  <conditionalFormatting sqref="F407">
    <cfRule type="cellIs" dxfId="411" priority="195" stopIfTrue="1" operator="equal">
      <formula>0</formula>
    </cfRule>
  </conditionalFormatting>
  <conditionalFormatting sqref="F389">
    <cfRule type="cellIs" dxfId="410" priority="194" stopIfTrue="1" operator="equal">
      <formula>0</formula>
    </cfRule>
  </conditionalFormatting>
  <conditionalFormatting sqref="F389">
    <cfRule type="cellIs" dxfId="409" priority="193" stopIfTrue="1" operator="equal">
      <formula>0</formula>
    </cfRule>
  </conditionalFormatting>
  <conditionalFormatting sqref="F404">
    <cfRule type="cellIs" dxfId="408" priority="192" stopIfTrue="1" operator="equal">
      <formula>0</formula>
    </cfRule>
  </conditionalFormatting>
  <conditionalFormatting sqref="F390">
    <cfRule type="cellIs" dxfId="407" priority="191" stopIfTrue="1" operator="equal">
      <formula>0</formula>
    </cfRule>
  </conditionalFormatting>
  <conditionalFormatting sqref="F390">
    <cfRule type="cellIs" dxfId="406" priority="190" stopIfTrue="1" operator="equal">
      <formula>0</formula>
    </cfRule>
  </conditionalFormatting>
  <conditionalFormatting sqref="F382">
    <cfRule type="cellIs" dxfId="405" priority="189" stopIfTrue="1" operator="equal">
      <formula>0</formula>
    </cfRule>
  </conditionalFormatting>
  <conditionalFormatting sqref="F383">
    <cfRule type="cellIs" dxfId="404" priority="187" stopIfTrue="1" operator="equal">
      <formula>0</formula>
    </cfRule>
  </conditionalFormatting>
  <conditionalFormatting sqref="F382">
    <cfRule type="cellIs" dxfId="403" priority="188" stopIfTrue="1" operator="equal">
      <formula>0</formula>
    </cfRule>
  </conditionalFormatting>
  <conditionalFormatting sqref="F392">
    <cfRule type="cellIs" dxfId="402" priority="180" stopIfTrue="1" operator="equal">
      <formula>0</formula>
    </cfRule>
  </conditionalFormatting>
  <conditionalFormatting sqref="F406">
    <cfRule type="cellIs" dxfId="401" priority="186" stopIfTrue="1" operator="equal">
      <formula>0</formula>
    </cfRule>
  </conditionalFormatting>
  <conditionalFormatting sqref="F388">
    <cfRule type="cellIs" dxfId="400" priority="185" stopIfTrue="1" operator="equal">
      <formula>0</formula>
    </cfRule>
  </conditionalFormatting>
  <conditionalFormatting sqref="F388">
    <cfRule type="cellIs" dxfId="399" priority="184" stopIfTrue="1" operator="equal">
      <formula>0</formula>
    </cfRule>
  </conditionalFormatting>
  <conditionalFormatting sqref="F391">
    <cfRule type="cellIs" dxfId="398" priority="183" stopIfTrue="1" operator="equal">
      <formula>0</formula>
    </cfRule>
  </conditionalFormatting>
  <conditionalFormatting sqref="F391">
    <cfRule type="cellIs" dxfId="397" priority="182" stopIfTrue="1" operator="equal">
      <formula>0</formula>
    </cfRule>
  </conditionalFormatting>
  <conditionalFormatting sqref="F403">
    <cfRule type="cellIs" dxfId="396" priority="179" stopIfTrue="1" operator="equal">
      <formula>0</formula>
    </cfRule>
  </conditionalFormatting>
  <conditionalFormatting sqref="F392">
    <cfRule type="cellIs" dxfId="395" priority="181" stopIfTrue="1" operator="equal">
      <formula>0</formula>
    </cfRule>
  </conditionalFormatting>
  <conditionalFormatting sqref="F403">
    <cfRule type="cellIs" dxfId="394" priority="178" stopIfTrue="1" operator="equal">
      <formula>0</formula>
    </cfRule>
  </conditionalFormatting>
  <conditionalFormatting sqref="F405">
    <cfRule type="cellIs" dxfId="393" priority="177" stopIfTrue="1" operator="equal">
      <formula>0</formula>
    </cfRule>
  </conditionalFormatting>
  <conditionalFormatting sqref="F379">
    <cfRule type="cellIs" dxfId="392" priority="176" stopIfTrue="1" operator="equal">
      <formula>0</formula>
    </cfRule>
  </conditionalFormatting>
  <conditionalFormatting sqref="F381">
    <cfRule type="cellIs" dxfId="391" priority="175" stopIfTrue="1" operator="equal">
      <formula>0</formula>
    </cfRule>
  </conditionalFormatting>
  <conditionalFormatting sqref="F408">
    <cfRule type="cellIs" dxfId="390" priority="174" stopIfTrue="1" operator="equal">
      <formula>0</formula>
    </cfRule>
  </conditionalFormatting>
  <conditionalFormatting sqref="F380">
    <cfRule type="cellIs" dxfId="389" priority="173" stopIfTrue="1" operator="equal">
      <formula>0</formula>
    </cfRule>
  </conditionalFormatting>
  <conditionalFormatting sqref="F409">
    <cfRule type="cellIs" dxfId="388" priority="172" stopIfTrue="1" operator="equal">
      <formula>0</formula>
    </cfRule>
  </conditionalFormatting>
  <conditionalFormatting sqref="F387">
    <cfRule type="cellIs" dxfId="387" priority="171" stopIfTrue="1" operator="equal">
      <formula>0</formula>
    </cfRule>
  </conditionalFormatting>
  <conditionalFormatting sqref="F387">
    <cfRule type="cellIs" dxfId="386" priority="170" stopIfTrue="1" operator="equal">
      <formula>0</formula>
    </cfRule>
  </conditionalFormatting>
  <conditionalFormatting sqref="F444">
    <cfRule type="cellIs" dxfId="385" priority="169" stopIfTrue="1" operator="equal">
      <formula>0</formula>
    </cfRule>
  </conditionalFormatting>
  <conditionalFormatting sqref="F426">
    <cfRule type="cellIs" dxfId="384" priority="168" stopIfTrue="1" operator="equal">
      <formula>0</formula>
    </cfRule>
  </conditionalFormatting>
  <conditionalFormatting sqref="F426">
    <cfRule type="cellIs" dxfId="383" priority="167" stopIfTrue="1" operator="equal">
      <formula>0</formula>
    </cfRule>
  </conditionalFormatting>
  <conditionalFormatting sqref="F441">
    <cfRule type="cellIs" dxfId="382" priority="166" stopIfTrue="1" operator="equal">
      <formula>0</formula>
    </cfRule>
  </conditionalFormatting>
  <conditionalFormatting sqref="F427">
    <cfRule type="cellIs" dxfId="381" priority="165" stopIfTrue="1" operator="equal">
      <formula>0</formula>
    </cfRule>
  </conditionalFormatting>
  <conditionalFormatting sqref="F427">
    <cfRule type="cellIs" dxfId="380" priority="164" stopIfTrue="1" operator="equal">
      <formula>0</formula>
    </cfRule>
  </conditionalFormatting>
  <conditionalFormatting sqref="F419">
    <cfRule type="cellIs" dxfId="379" priority="163" stopIfTrue="1" operator="equal">
      <formula>0</formula>
    </cfRule>
  </conditionalFormatting>
  <conditionalFormatting sqref="F420">
    <cfRule type="cellIs" dxfId="378" priority="161" stopIfTrue="1" operator="equal">
      <formula>0</formula>
    </cfRule>
  </conditionalFormatting>
  <conditionalFormatting sqref="F419">
    <cfRule type="cellIs" dxfId="377" priority="162" stopIfTrue="1" operator="equal">
      <formula>0</formula>
    </cfRule>
  </conditionalFormatting>
  <conditionalFormatting sqref="F429">
    <cfRule type="cellIs" dxfId="376" priority="154" stopIfTrue="1" operator="equal">
      <formula>0</formula>
    </cfRule>
  </conditionalFormatting>
  <conditionalFormatting sqref="F443">
    <cfRule type="cellIs" dxfId="375" priority="160" stopIfTrue="1" operator="equal">
      <formula>0</formula>
    </cfRule>
  </conditionalFormatting>
  <conditionalFormatting sqref="F425">
    <cfRule type="cellIs" dxfId="374" priority="159" stopIfTrue="1" operator="equal">
      <formula>0</formula>
    </cfRule>
  </conditionalFormatting>
  <conditionalFormatting sqref="F425">
    <cfRule type="cellIs" dxfId="373" priority="158" stopIfTrue="1" operator="equal">
      <formula>0</formula>
    </cfRule>
  </conditionalFormatting>
  <conditionalFormatting sqref="F428">
    <cfRule type="cellIs" dxfId="372" priority="157" stopIfTrue="1" operator="equal">
      <formula>0</formula>
    </cfRule>
  </conditionalFormatting>
  <conditionalFormatting sqref="F428">
    <cfRule type="cellIs" dxfId="371" priority="156" stopIfTrue="1" operator="equal">
      <formula>0</formula>
    </cfRule>
  </conditionalFormatting>
  <conditionalFormatting sqref="F440">
    <cfRule type="cellIs" dxfId="370" priority="153" stopIfTrue="1" operator="equal">
      <formula>0</formula>
    </cfRule>
  </conditionalFormatting>
  <conditionalFormatting sqref="F429">
    <cfRule type="cellIs" dxfId="369" priority="155" stopIfTrue="1" operator="equal">
      <formula>0</formula>
    </cfRule>
  </conditionalFormatting>
  <conditionalFormatting sqref="F440">
    <cfRule type="cellIs" dxfId="368" priority="152" stopIfTrue="1" operator="equal">
      <formula>0</formula>
    </cfRule>
  </conditionalFormatting>
  <conditionalFormatting sqref="F442">
    <cfRule type="cellIs" dxfId="367" priority="151" stopIfTrue="1" operator="equal">
      <formula>0</formula>
    </cfRule>
  </conditionalFormatting>
  <conditionalFormatting sqref="F416">
    <cfRule type="cellIs" dxfId="366" priority="150" stopIfTrue="1" operator="equal">
      <formula>0</formula>
    </cfRule>
  </conditionalFormatting>
  <conditionalFormatting sqref="F418">
    <cfRule type="cellIs" dxfId="365" priority="149" stopIfTrue="1" operator="equal">
      <formula>0</formula>
    </cfRule>
  </conditionalFormatting>
  <conditionalFormatting sqref="F445">
    <cfRule type="cellIs" dxfId="364" priority="148" stopIfTrue="1" operator="equal">
      <formula>0</formula>
    </cfRule>
  </conditionalFormatting>
  <conditionalFormatting sqref="F417">
    <cfRule type="cellIs" dxfId="363" priority="147" stopIfTrue="1" operator="equal">
      <formula>0</formula>
    </cfRule>
  </conditionalFormatting>
  <conditionalFormatting sqref="F446">
    <cfRule type="cellIs" dxfId="362" priority="146" stopIfTrue="1" operator="equal">
      <formula>0</formula>
    </cfRule>
  </conditionalFormatting>
  <conditionalFormatting sqref="F424">
    <cfRule type="cellIs" dxfId="361" priority="145" stopIfTrue="1" operator="equal">
      <formula>0</formula>
    </cfRule>
  </conditionalFormatting>
  <conditionalFormatting sqref="F424">
    <cfRule type="cellIs" dxfId="360" priority="144" stopIfTrue="1" operator="equal">
      <formula>0</formula>
    </cfRule>
  </conditionalFormatting>
  <conditionalFormatting sqref="F500">
    <cfRule type="cellIs" dxfId="359" priority="143" stopIfTrue="1" operator="equal">
      <formula>0</formula>
    </cfRule>
  </conditionalFormatting>
  <conditionalFormatting sqref="F474">
    <cfRule type="cellIs" dxfId="358" priority="142" stopIfTrue="1" operator="equal">
      <formula>0</formula>
    </cfRule>
  </conditionalFormatting>
  <conditionalFormatting sqref="F474">
    <cfRule type="cellIs" dxfId="357" priority="141" stopIfTrue="1" operator="equal">
      <formula>0</formula>
    </cfRule>
  </conditionalFormatting>
  <conditionalFormatting sqref="F496">
    <cfRule type="cellIs" dxfId="356" priority="140" stopIfTrue="1" operator="equal">
      <formula>0</formula>
    </cfRule>
  </conditionalFormatting>
  <conditionalFormatting sqref="F457">
    <cfRule type="cellIs" dxfId="355" priority="139" stopIfTrue="1" operator="equal">
      <formula>0</formula>
    </cfRule>
  </conditionalFormatting>
  <conditionalFormatting sqref="F460">
    <cfRule type="cellIs" dxfId="354" priority="138" stopIfTrue="1" operator="equal">
      <formula>0</formula>
    </cfRule>
  </conditionalFormatting>
  <conditionalFormatting sqref="F461">
    <cfRule type="cellIs" dxfId="353" priority="137" stopIfTrue="1" operator="equal">
      <formula>0</formula>
    </cfRule>
  </conditionalFormatting>
  <conditionalFormatting sqref="F462">
    <cfRule type="cellIs" dxfId="352" priority="136" stopIfTrue="1" operator="equal">
      <formula>0</formula>
    </cfRule>
  </conditionalFormatting>
  <conditionalFormatting sqref="F463">
    <cfRule type="cellIs" dxfId="351" priority="135" stopIfTrue="1" operator="equal">
      <formula>0</formula>
    </cfRule>
  </conditionalFormatting>
  <conditionalFormatting sqref="F475">
    <cfRule type="cellIs" dxfId="350" priority="134" stopIfTrue="1" operator="equal">
      <formula>0</formula>
    </cfRule>
  </conditionalFormatting>
  <conditionalFormatting sqref="F475">
    <cfRule type="cellIs" dxfId="349" priority="133" stopIfTrue="1" operator="equal">
      <formula>0</formula>
    </cfRule>
  </conditionalFormatting>
  <conditionalFormatting sqref="F467">
    <cfRule type="cellIs" dxfId="348" priority="132" stopIfTrue="1" operator="equal">
      <formula>0</formula>
    </cfRule>
  </conditionalFormatting>
  <conditionalFormatting sqref="F468">
    <cfRule type="cellIs" dxfId="347" priority="130" stopIfTrue="1" operator="equal">
      <formula>0</formula>
    </cfRule>
  </conditionalFormatting>
  <conditionalFormatting sqref="F464 F467">
    <cfRule type="cellIs" dxfId="346" priority="131" stopIfTrue="1" operator="equal">
      <formula>0</formula>
    </cfRule>
  </conditionalFormatting>
  <conditionalFormatting sqref="F477">
    <cfRule type="cellIs" dxfId="345" priority="123" stopIfTrue="1" operator="equal">
      <formula>0</formula>
    </cfRule>
  </conditionalFormatting>
  <conditionalFormatting sqref="F499">
    <cfRule type="cellIs" dxfId="344" priority="129" stopIfTrue="1" operator="equal">
      <formula>0</formula>
    </cfRule>
  </conditionalFormatting>
  <conditionalFormatting sqref="F498">
    <cfRule type="cellIs" dxfId="343" priority="120" stopIfTrue="1" operator="equal">
      <formula>0</formula>
    </cfRule>
  </conditionalFormatting>
  <conditionalFormatting sqref="F473">
    <cfRule type="cellIs" dxfId="342" priority="128" stopIfTrue="1" operator="equal">
      <formula>0</formula>
    </cfRule>
  </conditionalFormatting>
  <conditionalFormatting sqref="F473">
    <cfRule type="cellIs" dxfId="341" priority="127" stopIfTrue="1" operator="equal">
      <formula>0</formula>
    </cfRule>
  </conditionalFormatting>
  <conditionalFormatting sqref="F476">
    <cfRule type="cellIs" dxfId="340" priority="126" stopIfTrue="1" operator="equal">
      <formula>0</formula>
    </cfRule>
  </conditionalFormatting>
  <conditionalFormatting sqref="F476">
    <cfRule type="cellIs" dxfId="339" priority="125" stopIfTrue="1" operator="equal">
      <formula>0</formula>
    </cfRule>
  </conditionalFormatting>
  <conditionalFormatting sqref="F495">
    <cfRule type="cellIs" dxfId="338" priority="122" stopIfTrue="1" operator="equal">
      <formula>0</formula>
    </cfRule>
  </conditionalFormatting>
  <conditionalFormatting sqref="F477">
    <cfRule type="cellIs" dxfId="337" priority="124" stopIfTrue="1" operator="equal">
      <formula>0</formula>
    </cfRule>
  </conditionalFormatting>
  <conditionalFormatting sqref="F495">
    <cfRule type="cellIs" dxfId="336" priority="121" stopIfTrue="1" operator="equal">
      <formula>0</formula>
    </cfRule>
  </conditionalFormatting>
  <conditionalFormatting sqref="F497">
    <cfRule type="cellIs" dxfId="335" priority="119" stopIfTrue="1" operator="equal">
      <formula>0</formula>
    </cfRule>
  </conditionalFormatting>
  <conditionalFormatting sqref="F456">
    <cfRule type="cellIs" dxfId="334" priority="118" stopIfTrue="1" operator="equal">
      <formula>0</formula>
    </cfRule>
  </conditionalFormatting>
  <conditionalFormatting sqref="F458">
    <cfRule type="cellIs" dxfId="333" priority="117" stopIfTrue="1" operator="equal">
      <formula>0</formula>
    </cfRule>
  </conditionalFormatting>
  <conditionalFormatting sqref="F459">
    <cfRule type="cellIs" dxfId="332" priority="115" stopIfTrue="1" operator="equal">
      <formula>0</formula>
    </cfRule>
  </conditionalFormatting>
  <conditionalFormatting sqref="F466">
    <cfRule type="cellIs" dxfId="331" priority="116" stopIfTrue="1" operator="equal">
      <formula>0</formula>
    </cfRule>
  </conditionalFormatting>
  <conditionalFormatting sqref="F501">
    <cfRule type="cellIs" dxfId="330" priority="114" stopIfTrue="1" operator="equal">
      <formula>0</formula>
    </cfRule>
  </conditionalFormatting>
  <conditionalFormatting sqref="F465">
    <cfRule type="cellIs" dxfId="329" priority="113" stopIfTrue="1" operator="equal">
      <formula>0</formula>
    </cfRule>
  </conditionalFormatting>
  <conditionalFormatting sqref="F502">
    <cfRule type="cellIs" dxfId="328" priority="112" stopIfTrue="1" operator="equal">
      <formula>0</formula>
    </cfRule>
  </conditionalFormatting>
  <conditionalFormatting sqref="F472">
    <cfRule type="cellIs" dxfId="327" priority="111" stopIfTrue="1" operator="equal">
      <formula>0</formula>
    </cfRule>
  </conditionalFormatting>
  <conditionalFormatting sqref="F472">
    <cfRule type="cellIs" dxfId="326" priority="110" stopIfTrue="1" operator="equal">
      <formula>0</formula>
    </cfRule>
  </conditionalFormatting>
  <conditionalFormatting sqref="F537">
    <cfRule type="cellIs" dxfId="325" priority="109" stopIfTrue="1" operator="equal">
      <formula>0</formula>
    </cfRule>
  </conditionalFormatting>
  <conditionalFormatting sqref="F519">
    <cfRule type="cellIs" dxfId="324" priority="108" stopIfTrue="1" operator="equal">
      <formula>0</formula>
    </cfRule>
  </conditionalFormatting>
  <conditionalFormatting sqref="F519">
    <cfRule type="cellIs" dxfId="323" priority="107" stopIfTrue="1" operator="equal">
      <formula>0</formula>
    </cfRule>
  </conditionalFormatting>
  <conditionalFormatting sqref="F534">
    <cfRule type="cellIs" dxfId="322" priority="106" stopIfTrue="1" operator="equal">
      <formula>0</formula>
    </cfRule>
  </conditionalFormatting>
  <conditionalFormatting sqref="F520">
    <cfRule type="cellIs" dxfId="321" priority="105" stopIfTrue="1" operator="equal">
      <formula>0</formula>
    </cfRule>
  </conditionalFormatting>
  <conditionalFormatting sqref="F520">
    <cfRule type="cellIs" dxfId="320" priority="104" stopIfTrue="1" operator="equal">
      <formula>0</formula>
    </cfRule>
  </conditionalFormatting>
  <conditionalFormatting sqref="F512">
    <cfRule type="cellIs" dxfId="319" priority="103" stopIfTrue="1" operator="equal">
      <formula>0</formula>
    </cfRule>
  </conditionalFormatting>
  <conditionalFormatting sqref="F513">
    <cfRule type="cellIs" dxfId="318" priority="101" stopIfTrue="1" operator="equal">
      <formula>0</formula>
    </cfRule>
  </conditionalFormatting>
  <conditionalFormatting sqref="F509 F512">
    <cfRule type="cellIs" dxfId="317" priority="102" stopIfTrue="1" operator="equal">
      <formula>0</formula>
    </cfRule>
  </conditionalFormatting>
  <conditionalFormatting sqref="F522">
    <cfRule type="cellIs" dxfId="316" priority="94" stopIfTrue="1" operator="equal">
      <formula>0</formula>
    </cfRule>
  </conditionalFormatting>
  <conditionalFormatting sqref="F536">
    <cfRule type="cellIs" dxfId="315" priority="100" stopIfTrue="1" operator="equal">
      <formula>0</formula>
    </cfRule>
  </conditionalFormatting>
  <conditionalFormatting sqref="F518">
    <cfRule type="cellIs" dxfId="314" priority="99" stopIfTrue="1" operator="equal">
      <formula>0</formula>
    </cfRule>
  </conditionalFormatting>
  <conditionalFormatting sqref="F518">
    <cfRule type="cellIs" dxfId="313" priority="98" stopIfTrue="1" operator="equal">
      <formula>0</formula>
    </cfRule>
  </conditionalFormatting>
  <conditionalFormatting sqref="F521">
    <cfRule type="cellIs" dxfId="312" priority="97" stopIfTrue="1" operator="equal">
      <formula>0</formula>
    </cfRule>
  </conditionalFormatting>
  <conditionalFormatting sqref="F521">
    <cfRule type="cellIs" dxfId="311" priority="96" stopIfTrue="1" operator="equal">
      <formula>0</formula>
    </cfRule>
  </conditionalFormatting>
  <conditionalFormatting sqref="F533">
    <cfRule type="cellIs" dxfId="310" priority="93" stopIfTrue="1" operator="equal">
      <formula>0</formula>
    </cfRule>
  </conditionalFormatting>
  <conditionalFormatting sqref="F522">
    <cfRule type="cellIs" dxfId="309" priority="95" stopIfTrue="1" operator="equal">
      <formula>0</formula>
    </cfRule>
  </conditionalFormatting>
  <conditionalFormatting sqref="F533">
    <cfRule type="cellIs" dxfId="308" priority="92" stopIfTrue="1" operator="equal">
      <formula>0</formula>
    </cfRule>
  </conditionalFormatting>
  <conditionalFormatting sqref="F535">
    <cfRule type="cellIs" dxfId="307" priority="91" stopIfTrue="1" operator="equal">
      <formula>0</formula>
    </cfRule>
  </conditionalFormatting>
  <conditionalFormatting sqref="F511">
    <cfRule type="cellIs" dxfId="306" priority="90" stopIfTrue="1" operator="equal">
      <formula>0</formula>
    </cfRule>
  </conditionalFormatting>
  <conditionalFormatting sqref="F538">
    <cfRule type="cellIs" dxfId="305" priority="89" stopIfTrue="1" operator="equal">
      <formula>0</formula>
    </cfRule>
  </conditionalFormatting>
  <conditionalFormatting sqref="F510">
    <cfRule type="cellIs" dxfId="304" priority="88" stopIfTrue="1" operator="equal">
      <formula>0</formula>
    </cfRule>
  </conditionalFormatting>
  <conditionalFormatting sqref="F539">
    <cfRule type="cellIs" dxfId="303" priority="87" stopIfTrue="1" operator="equal">
      <formula>0</formula>
    </cfRule>
  </conditionalFormatting>
  <conditionalFormatting sqref="F517">
    <cfRule type="cellIs" dxfId="302" priority="86" stopIfTrue="1" operator="equal">
      <formula>0</formula>
    </cfRule>
  </conditionalFormatting>
  <conditionalFormatting sqref="F517">
    <cfRule type="cellIs" dxfId="301" priority="85" stopIfTrue="1" operator="equal">
      <formula>0</formula>
    </cfRule>
  </conditionalFormatting>
  <conditionalFormatting sqref="F574">
    <cfRule type="cellIs" dxfId="300" priority="84" stopIfTrue="1" operator="equal">
      <formula>0</formula>
    </cfRule>
  </conditionalFormatting>
  <conditionalFormatting sqref="F556">
    <cfRule type="cellIs" dxfId="299" priority="83" stopIfTrue="1" operator="equal">
      <formula>0</formula>
    </cfRule>
  </conditionalFormatting>
  <conditionalFormatting sqref="F556">
    <cfRule type="cellIs" dxfId="298" priority="82" stopIfTrue="1" operator="equal">
      <formula>0</formula>
    </cfRule>
  </conditionalFormatting>
  <conditionalFormatting sqref="F571">
    <cfRule type="cellIs" dxfId="297" priority="81" stopIfTrue="1" operator="equal">
      <formula>0</formula>
    </cfRule>
  </conditionalFormatting>
  <conditionalFormatting sqref="F557">
    <cfRule type="cellIs" dxfId="296" priority="80" stopIfTrue="1" operator="equal">
      <formula>0</formula>
    </cfRule>
  </conditionalFormatting>
  <conditionalFormatting sqref="F557">
    <cfRule type="cellIs" dxfId="295" priority="79" stopIfTrue="1" operator="equal">
      <formula>0</formula>
    </cfRule>
  </conditionalFormatting>
  <conditionalFormatting sqref="F549">
    <cfRule type="cellIs" dxfId="294" priority="78" stopIfTrue="1" operator="equal">
      <formula>0</formula>
    </cfRule>
  </conditionalFormatting>
  <conditionalFormatting sqref="F550">
    <cfRule type="cellIs" dxfId="293" priority="76" stopIfTrue="1" operator="equal">
      <formula>0</formula>
    </cfRule>
  </conditionalFormatting>
  <conditionalFormatting sqref="F546 F549">
    <cfRule type="cellIs" dxfId="292" priority="77" stopIfTrue="1" operator="equal">
      <formula>0</formula>
    </cfRule>
  </conditionalFormatting>
  <conditionalFormatting sqref="F559">
    <cfRule type="cellIs" dxfId="291" priority="69" stopIfTrue="1" operator="equal">
      <formula>0</formula>
    </cfRule>
  </conditionalFormatting>
  <conditionalFormatting sqref="F573">
    <cfRule type="cellIs" dxfId="290" priority="75" stopIfTrue="1" operator="equal">
      <formula>0</formula>
    </cfRule>
  </conditionalFormatting>
  <conditionalFormatting sqref="F555">
    <cfRule type="cellIs" dxfId="289" priority="74" stopIfTrue="1" operator="equal">
      <formula>0</formula>
    </cfRule>
  </conditionalFormatting>
  <conditionalFormatting sqref="F555">
    <cfRule type="cellIs" dxfId="288" priority="73" stopIfTrue="1" operator="equal">
      <formula>0</formula>
    </cfRule>
  </conditionalFormatting>
  <conditionalFormatting sqref="F558">
    <cfRule type="cellIs" dxfId="287" priority="72" stopIfTrue="1" operator="equal">
      <formula>0</formula>
    </cfRule>
  </conditionalFormatting>
  <conditionalFormatting sqref="F558">
    <cfRule type="cellIs" dxfId="286" priority="71" stopIfTrue="1" operator="equal">
      <formula>0</formula>
    </cfRule>
  </conditionalFormatting>
  <conditionalFormatting sqref="F570">
    <cfRule type="cellIs" dxfId="285" priority="68" stopIfTrue="1" operator="equal">
      <formula>0</formula>
    </cfRule>
  </conditionalFormatting>
  <conditionalFormatting sqref="F559">
    <cfRule type="cellIs" dxfId="284" priority="70" stopIfTrue="1" operator="equal">
      <formula>0</formula>
    </cfRule>
  </conditionalFormatting>
  <conditionalFormatting sqref="F570">
    <cfRule type="cellIs" dxfId="283" priority="67" stopIfTrue="1" operator="equal">
      <formula>0</formula>
    </cfRule>
  </conditionalFormatting>
  <conditionalFormatting sqref="F572">
    <cfRule type="cellIs" dxfId="282" priority="66" stopIfTrue="1" operator="equal">
      <formula>0</formula>
    </cfRule>
  </conditionalFormatting>
  <conditionalFormatting sqref="F548">
    <cfRule type="cellIs" dxfId="281" priority="65" stopIfTrue="1" operator="equal">
      <formula>0</formula>
    </cfRule>
  </conditionalFormatting>
  <conditionalFormatting sqref="F575">
    <cfRule type="cellIs" dxfId="280" priority="64" stopIfTrue="1" operator="equal">
      <formula>0</formula>
    </cfRule>
  </conditionalFormatting>
  <conditionalFormatting sqref="F547">
    <cfRule type="cellIs" dxfId="279" priority="63" stopIfTrue="1" operator="equal">
      <formula>0</formula>
    </cfRule>
  </conditionalFormatting>
  <conditionalFormatting sqref="F576">
    <cfRule type="cellIs" dxfId="278" priority="62" stopIfTrue="1" operator="equal">
      <formula>0</formula>
    </cfRule>
  </conditionalFormatting>
  <conditionalFormatting sqref="F554">
    <cfRule type="cellIs" dxfId="277" priority="61" stopIfTrue="1" operator="equal">
      <formula>0</formula>
    </cfRule>
  </conditionalFormatting>
  <conditionalFormatting sqref="F554">
    <cfRule type="cellIs" dxfId="276" priority="60" stopIfTrue="1" operator="equal">
      <formula>0</formula>
    </cfRule>
  </conditionalFormatting>
  <conditionalFormatting sqref="F611">
    <cfRule type="cellIs" dxfId="275" priority="59" stopIfTrue="1" operator="equal">
      <formula>0</formula>
    </cfRule>
  </conditionalFormatting>
  <conditionalFormatting sqref="F593">
    <cfRule type="cellIs" dxfId="274" priority="58" stopIfTrue="1" operator="equal">
      <formula>0</formula>
    </cfRule>
  </conditionalFormatting>
  <conditionalFormatting sqref="F593">
    <cfRule type="cellIs" dxfId="273" priority="57" stopIfTrue="1" operator="equal">
      <formula>0</formula>
    </cfRule>
  </conditionalFormatting>
  <conditionalFormatting sqref="F608">
    <cfRule type="cellIs" dxfId="272" priority="56" stopIfTrue="1" operator="equal">
      <formula>0</formula>
    </cfRule>
  </conditionalFormatting>
  <conditionalFormatting sqref="F594">
    <cfRule type="cellIs" dxfId="271" priority="55" stopIfTrue="1" operator="equal">
      <formula>0</formula>
    </cfRule>
  </conditionalFormatting>
  <conditionalFormatting sqref="F594">
    <cfRule type="cellIs" dxfId="270" priority="54" stopIfTrue="1" operator="equal">
      <formula>0</formula>
    </cfRule>
  </conditionalFormatting>
  <conditionalFormatting sqref="F586">
    <cfRule type="cellIs" dxfId="269" priority="53" stopIfTrue="1" operator="equal">
      <formula>0</formula>
    </cfRule>
  </conditionalFormatting>
  <conditionalFormatting sqref="F587">
    <cfRule type="cellIs" dxfId="268" priority="51" stopIfTrue="1" operator="equal">
      <formula>0</formula>
    </cfRule>
  </conditionalFormatting>
  <conditionalFormatting sqref="F586">
    <cfRule type="cellIs" dxfId="267" priority="52" stopIfTrue="1" operator="equal">
      <formula>0</formula>
    </cfRule>
  </conditionalFormatting>
  <conditionalFormatting sqref="F596">
    <cfRule type="cellIs" dxfId="266" priority="44" stopIfTrue="1" operator="equal">
      <formula>0</formula>
    </cfRule>
  </conditionalFormatting>
  <conditionalFormatting sqref="F610">
    <cfRule type="cellIs" dxfId="265" priority="50" stopIfTrue="1" operator="equal">
      <formula>0</formula>
    </cfRule>
  </conditionalFormatting>
  <conditionalFormatting sqref="F592">
    <cfRule type="cellIs" dxfId="264" priority="49" stopIfTrue="1" operator="equal">
      <formula>0</formula>
    </cfRule>
  </conditionalFormatting>
  <conditionalFormatting sqref="F592">
    <cfRule type="cellIs" dxfId="263" priority="48" stopIfTrue="1" operator="equal">
      <formula>0</formula>
    </cfRule>
  </conditionalFormatting>
  <conditionalFormatting sqref="F595">
    <cfRule type="cellIs" dxfId="262" priority="47" stopIfTrue="1" operator="equal">
      <formula>0</formula>
    </cfRule>
  </conditionalFormatting>
  <conditionalFormatting sqref="F595">
    <cfRule type="cellIs" dxfId="261" priority="46" stopIfTrue="1" operator="equal">
      <formula>0</formula>
    </cfRule>
  </conditionalFormatting>
  <conditionalFormatting sqref="F607">
    <cfRule type="cellIs" dxfId="260" priority="43" stopIfTrue="1" operator="equal">
      <formula>0</formula>
    </cfRule>
  </conditionalFormatting>
  <conditionalFormatting sqref="F596">
    <cfRule type="cellIs" dxfId="259" priority="45" stopIfTrue="1" operator="equal">
      <formula>0</formula>
    </cfRule>
  </conditionalFormatting>
  <conditionalFormatting sqref="F607">
    <cfRule type="cellIs" dxfId="258" priority="42" stopIfTrue="1" operator="equal">
      <formula>0</formula>
    </cfRule>
  </conditionalFormatting>
  <conditionalFormatting sqref="F609">
    <cfRule type="cellIs" dxfId="257" priority="41" stopIfTrue="1" operator="equal">
      <formula>0</formula>
    </cfRule>
  </conditionalFormatting>
  <conditionalFormatting sqref="F583">
    <cfRule type="cellIs" dxfId="256" priority="40" stopIfTrue="1" operator="equal">
      <formula>0</formula>
    </cfRule>
  </conditionalFormatting>
  <conditionalFormatting sqref="F585">
    <cfRule type="cellIs" dxfId="255" priority="39" stopIfTrue="1" operator="equal">
      <formula>0</formula>
    </cfRule>
  </conditionalFormatting>
  <conditionalFormatting sqref="F612">
    <cfRule type="cellIs" dxfId="254" priority="38" stopIfTrue="1" operator="equal">
      <formula>0</formula>
    </cfRule>
  </conditionalFormatting>
  <conditionalFormatting sqref="F584">
    <cfRule type="cellIs" dxfId="253" priority="37" stopIfTrue="1" operator="equal">
      <formula>0</formula>
    </cfRule>
  </conditionalFormatting>
  <conditionalFormatting sqref="F613">
    <cfRule type="cellIs" dxfId="252" priority="36" stopIfTrue="1" operator="equal">
      <formula>0</formula>
    </cfRule>
  </conditionalFormatting>
  <conditionalFormatting sqref="F591">
    <cfRule type="cellIs" dxfId="251" priority="35" stopIfTrue="1" operator="equal">
      <formula>0</formula>
    </cfRule>
  </conditionalFormatting>
  <conditionalFormatting sqref="F591">
    <cfRule type="cellIs" dxfId="250" priority="34" stopIfTrue="1" operator="equal">
      <formula>0</formula>
    </cfRule>
  </conditionalFormatting>
  <conditionalFormatting sqref="F648">
    <cfRule type="cellIs" dxfId="249" priority="33" stopIfTrue="1" operator="equal">
      <formula>0</formula>
    </cfRule>
  </conditionalFormatting>
  <conditionalFormatting sqref="F630">
    <cfRule type="cellIs" dxfId="248" priority="32" stopIfTrue="1" operator="equal">
      <formula>0</formula>
    </cfRule>
  </conditionalFormatting>
  <conditionalFormatting sqref="F630">
    <cfRule type="cellIs" dxfId="247" priority="31" stopIfTrue="1" operator="equal">
      <formula>0</formula>
    </cfRule>
  </conditionalFormatting>
  <conditionalFormatting sqref="F645">
    <cfRule type="cellIs" dxfId="246" priority="30" stopIfTrue="1" operator="equal">
      <formula>0</formula>
    </cfRule>
  </conditionalFormatting>
  <conditionalFormatting sqref="F631">
    <cfRule type="cellIs" dxfId="245" priority="29" stopIfTrue="1" operator="equal">
      <formula>0</formula>
    </cfRule>
  </conditionalFormatting>
  <conditionalFormatting sqref="F631">
    <cfRule type="cellIs" dxfId="244" priority="28" stopIfTrue="1" operator="equal">
      <formula>0</formula>
    </cfRule>
  </conditionalFormatting>
  <conditionalFormatting sqref="F623">
    <cfRule type="cellIs" dxfId="243" priority="27" stopIfTrue="1" operator="equal">
      <formula>0</formula>
    </cfRule>
  </conditionalFormatting>
  <conditionalFormatting sqref="F624">
    <cfRule type="cellIs" dxfId="242" priority="25" stopIfTrue="1" operator="equal">
      <formula>0</formula>
    </cfRule>
  </conditionalFormatting>
  <conditionalFormatting sqref="F623">
    <cfRule type="cellIs" dxfId="241" priority="26" stopIfTrue="1" operator="equal">
      <formula>0</formula>
    </cfRule>
  </conditionalFormatting>
  <conditionalFormatting sqref="F633">
    <cfRule type="cellIs" dxfId="240" priority="18" stopIfTrue="1" operator="equal">
      <formula>0</formula>
    </cfRule>
  </conditionalFormatting>
  <conditionalFormatting sqref="F647">
    <cfRule type="cellIs" dxfId="239" priority="24" stopIfTrue="1" operator="equal">
      <formula>0</formula>
    </cfRule>
  </conditionalFormatting>
  <conditionalFormatting sqref="F629">
    <cfRule type="cellIs" dxfId="238" priority="23" stopIfTrue="1" operator="equal">
      <formula>0</formula>
    </cfRule>
  </conditionalFormatting>
  <conditionalFormatting sqref="F629">
    <cfRule type="cellIs" dxfId="237" priority="22" stopIfTrue="1" operator="equal">
      <formula>0</formula>
    </cfRule>
  </conditionalFormatting>
  <conditionalFormatting sqref="F632">
    <cfRule type="cellIs" dxfId="236" priority="21" stopIfTrue="1" operator="equal">
      <formula>0</formula>
    </cfRule>
  </conditionalFormatting>
  <conditionalFormatting sqref="F632">
    <cfRule type="cellIs" dxfId="235" priority="20" stopIfTrue="1" operator="equal">
      <formula>0</formula>
    </cfRule>
  </conditionalFormatting>
  <conditionalFormatting sqref="F644">
    <cfRule type="cellIs" dxfId="234" priority="17" stopIfTrue="1" operator="equal">
      <formula>0</formula>
    </cfRule>
  </conditionalFormatting>
  <conditionalFormatting sqref="F633">
    <cfRule type="cellIs" dxfId="233" priority="19" stopIfTrue="1" operator="equal">
      <formula>0</formula>
    </cfRule>
  </conditionalFormatting>
  <conditionalFormatting sqref="F644">
    <cfRule type="cellIs" dxfId="232" priority="16" stopIfTrue="1" operator="equal">
      <formula>0</formula>
    </cfRule>
  </conditionalFormatting>
  <conditionalFormatting sqref="F646">
    <cfRule type="cellIs" dxfId="231" priority="15" stopIfTrue="1" operator="equal">
      <formula>0</formula>
    </cfRule>
  </conditionalFormatting>
  <conditionalFormatting sqref="F620">
    <cfRule type="cellIs" dxfId="230" priority="14" stopIfTrue="1" operator="equal">
      <formula>0</formula>
    </cfRule>
  </conditionalFormatting>
  <conditionalFormatting sqref="F622">
    <cfRule type="cellIs" dxfId="229" priority="13" stopIfTrue="1" operator="equal">
      <formula>0</formula>
    </cfRule>
  </conditionalFormatting>
  <conditionalFormatting sqref="F649">
    <cfRule type="cellIs" dxfId="228" priority="12" stopIfTrue="1" operator="equal">
      <formula>0</formula>
    </cfRule>
  </conditionalFormatting>
  <conditionalFormatting sqref="F621">
    <cfRule type="cellIs" dxfId="227" priority="11" stopIfTrue="1" operator="equal">
      <formula>0</formula>
    </cfRule>
  </conditionalFormatting>
  <conditionalFormatting sqref="F650">
    <cfRule type="cellIs" dxfId="226" priority="10" stopIfTrue="1" operator="equal">
      <formula>0</formula>
    </cfRule>
  </conditionalFormatting>
  <conditionalFormatting sqref="F628">
    <cfRule type="cellIs" dxfId="225" priority="9" stopIfTrue="1" operator="equal">
      <formula>0</formula>
    </cfRule>
  </conditionalFormatting>
  <conditionalFormatting sqref="F628">
    <cfRule type="cellIs" dxfId="224" priority="8" stopIfTrue="1" operator="equal">
      <formula>0</formula>
    </cfRule>
  </conditionalFormatting>
  <conditionalFormatting sqref="F684">
    <cfRule type="cellIs" dxfId="223" priority="7" stopIfTrue="1" operator="equal">
      <formula>0</formula>
    </cfRule>
  </conditionalFormatting>
  <conditionalFormatting sqref="F684">
    <cfRule type="cellIs" dxfId="222" priority="6" stopIfTrue="1" operator="equal">
      <formula>0</formula>
    </cfRule>
  </conditionalFormatting>
  <conditionalFormatting sqref="F697:F698">
    <cfRule type="cellIs" dxfId="221" priority="5" stopIfTrue="1" operator="equal">
      <formula>0</formula>
    </cfRule>
  </conditionalFormatting>
  <conditionalFormatting sqref="F699">
    <cfRule type="cellIs" dxfId="220" priority="4" stopIfTrue="1" operator="equal">
      <formula>0</formula>
    </cfRule>
  </conditionalFormatting>
  <conditionalFormatting sqref="F682">
    <cfRule type="cellIs" dxfId="219" priority="3" stopIfTrue="1" operator="equal">
      <formula>0</formula>
    </cfRule>
  </conditionalFormatting>
  <conditionalFormatting sqref="F683">
    <cfRule type="cellIs" dxfId="218" priority="2" stopIfTrue="1" operator="equal">
      <formula>0</formula>
    </cfRule>
  </conditionalFormatting>
  <conditionalFormatting sqref="F707">
    <cfRule type="cellIs" dxfId="217" priority="1" stopIfTrue="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J188"/>
  <sheetViews>
    <sheetView topLeftCell="A100" zoomScaleNormal="100" workbookViewId="0">
      <selection activeCell="B28" sqref="B28"/>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911" customWidth="1"/>
    <col min="9" max="16384" width="9.1640625" style="523"/>
  </cols>
  <sheetData>
    <row r="1" spans="1:8" s="490" customFormat="1" ht="42" customHeight="1">
      <c r="A1" s="1010" t="s">
        <v>339</v>
      </c>
      <c r="B1" s="1011"/>
      <c r="C1" s="1014" t="s">
        <v>612</v>
      </c>
      <c r="D1" s="1015"/>
      <c r="E1" s="1015"/>
      <c r="F1" s="1015"/>
      <c r="G1" s="1016"/>
      <c r="H1" s="999" t="s">
        <v>341</v>
      </c>
    </row>
    <row r="2" spans="1:8" s="490" customFormat="1" ht="42" customHeight="1">
      <c r="A2" s="1012"/>
      <c r="B2" s="1013"/>
      <c r="C2" s="1014" t="s">
        <v>342</v>
      </c>
      <c r="D2" s="1015"/>
      <c r="E2" s="1015"/>
      <c r="F2" s="1015"/>
      <c r="G2" s="1016"/>
      <c r="H2" s="1000"/>
    </row>
    <row r="3" spans="1:8" s="496" customFormat="1" ht="24">
      <c r="A3" s="492" t="s">
        <v>343</v>
      </c>
      <c r="B3" s="492" t="s">
        <v>344</v>
      </c>
      <c r="C3" s="493" t="s">
        <v>73</v>
      </c>
      <c r="D3" s="493" t="s">
        <v>72</v>
      </c>
      <c r="E3" s="492" t="s">
        <v>345</v>
      </c>
      <c r="F3" s="494" t="s">
        <v>346</v>
      </c>
      <c r="G3" s="495" t="s">
        <v>347</v>
      </c>
      <c r="H3" s="1001" t="s">
        <v>348</v>
      </c>
    </row>
    <row r="4" spans="1:8" s="503" customFormat="1" ht="26.25" customHeight="1">
      <c r="A4" s="497">
        <v>1</v>
      </c>
      <c r="B4" s="498" t="s">
        <v>613</v>
      </c>
      <c r="C4" s="499"/>
      <c r="D4" s="499"/>
      <c r="E4" s="499"/>
      <c r="F4" s="500"/>
      <c r="G4" s="501"/>
      <c r="H4" s="913"/>
    </row>
    <row r="5" spans="1:8" s="503" customFormat="1" ht="20.25" customHeight="1">
      <c r="A5" s="504" t="s">
        <v>350</v>
      </c>
      <c r="B5" s="505" t="s">
        <v>351</v>
      </c>
      <c r="C5" s="506"/>
      <c r="D5" s="506"/>
      <c r="E5" s="506"/>
      <c r="F5" s="507"/>
      <c r="G5" s="508"/>
      <c r="H5" s="908"/>
    </row>
    <row r="6" spans="1:8" s="503" customFormat="1" ht="48">
      <c r="A6" s="744">
        <f>1</f>
        <v>1</v>
      </c>
      <c r="B6" s="745" t="s">
        <v>614</v>
      </c>
      <c r="C6" s="746" t="s">
        <v>353</v>
      </c>
      <c r="D6" s="746" t="s">
        <v>353</v>
      </c>
      <c r="E6" s="746"/>
      <c r="F6" s="746"/>
      <c r="G6" s="747"/>
      <c r="H6" s="910"/>
    </row>
    <row r="7" spans="1:8" s="503" customFormat="1">
      <c r="A7" s="744"/>
      <c r="B7" s="745" t="s">
        <v>615</v>
      </c>
      <c r="C7" s="746"/>
      <c r="D7" s="746"/>
      <c r="E7" s="746"/>
      <c r="F7" s="746"/>
      <c r="G7" s="747"/>
      <c r="H7" s="910"/>
    </row>
    <row r="8" spans="1:8" s="503" customFormat="1" ht="48">
      <c r="A8" s="744"/>
      <c r="B8" s="745" t="s">
        <v>616</v>
      </c>
      <c r="C8" s="746"/>
      <c r="D8" s="746"/>
      <c r="E8" s="746"/>
      <c r="F8" s="746"/>
      <c r="G8" s="747"/>
      <c r="H8" s="910"/>
    </row>
    <row r="9" spans="1:8" s="503" customFormat="1" ht="24">
      <c r="A9" s="744"/>
      <c r="B9" s="745" t="s">
        <v>617</v>
      </c>
      <c r="C9" s="746"/>
      <c r="D9" s="746"/>
      <c r="E9" s="746"/>
      <c r="F9" s="746"/>
      <c r="G9" s="747"/>
      <c r="H9" s="910"/>
    </row>
    <row r="10" spans="1:8" s="503" customFormat="1" ht="199.5" customHeight="1">
      <c r="A10" s="744"/>
      <c r="B10" s="745" t="s">
        <v>618</v>
      </c>
      <c r="C10" s="746"/>
      <c r="D10" s="746"/>
      <c r="E10" s="746"/>
      <c r="F10" s="746"/>
      <c r="G10" s="747"/>
      <c r="H10" s="910"/>
    </row>
    <row r="11" spans="1:8" s="503" customFormat="1" ht="24">
      <c r="A11" s="744"/>
      <c r="B11" s="745" t="s">
        <v>619</v>
      </c>
      <c r="C11" s="746"/>
      <c r="D11" s="746"/>
      <c r="E11" s="746"/>
      <c r="F11" s="746"/>
      <c r="G11" s="747"/>
      <c r="H11" s="910"/>
    </row>
    <row r="12" spans="1:8" s="503" customFormat="1" ht="24">
      <c r="A12" s="744"/>
      <c r="B12" s="745" t="s">
        <v>620</v>
      </c>
      <c r="C12" s="746"/>
      <c r="D12" s="746"/>
      <c r="E12" s="746"/>
      <c r="F12" s="746"/>
      <c r="G12" s="747"/>
      <c r="H12" s="910"/>
    </row>
    <row r="13" spans="1:8" s="503" customFormat="1" ht="36">
      <c r="A13" s="744"/>
      <c r="B13" s="745" t="s">
        <v>621</v>
      </c>
      <c r="C13" s="746"/>
      <c r="D13" s="746"/>
      <c r="E13" s="746"/>
      <c r="F13" s="746"/>
      <c r="G13" s="747"/>
      <c r="H13" s="910"/>
    </row>
    <row r="14" spans="1:8" s="503" customFormat="1">
      <c r="A14" s="744"/>
      <c r="B14" s="745" t="s">
        <v>622</v>
      </c>
      <c r="C14" s="746"/>
      <c r="D14" s="746"/>
      <c r="E14" s="746"/>
      <c r="F14" s="746"/>
      <c r="G14" s="747"/>
      <c r="H14" s="910"/>
    </row>
    <row r="15" spans="1:8" s="503" customFormat="1" ht="82.5" customHeight="1">
      <c r="A15" s="744"/>
      <c r="B15" s="749" t="s">
        <v>623</v>
      </c>
      <c r="C15" s="746"/>
      <c r="D15" s="746"/>
      <c r="E15" s="746"/>
      <c r="F15" s="746"/>
      <c r="G15" s="747"/>
      <c r="H15" s="910"/>
    </row>
    <row r="16" spans="1:8" s="503" customFormat="1" ht="24">
      <c r="A16" s="744"/>
      <c r="B16" s="745" t="s">
        <v>624</v>
      </c>
      <c r="C16" s="746"/>
      <c r="D16" s="746"/>
      <c r="E16" s="746"/>
      <c r="F16" s="746"/>
      <c r="G16" s="747"/>
      <c r="H16" s="910"/>
    </row>
    <row r="17" spans="1:8" s="503" customFormat="1" ht="24">
      <c r="A17" s="744"/>
      <c r="B17" s="745" t="s">
        <v>625</v>
      </c>
      <c r="C17" s="746"/>
      <c r="D17" s="746"/>
      <c r="E17" s="746"/>
      <c r="F17" s="746"/>
      <c r="G17" s="747"/>
      <c r="H17" s="910"/>
    </row>
    <row r="18" spans="1:8" s="503" customFormat="1" ht="24">
      <c r="A18" s="744"/>
      <c r="B18" s="745" t="s">
        <v>626</v>
      </c>
      <c r="C18" s="746"/>
      <c r="D18" s="746"/>
      <c r="E18" s="746"/>
      <c r="F18" s="746"/>
      <c r="G18" s="747"/>
      <c r="H18" s="910"/>
    </row>
    <row r="19" spans="1:8" s="503" customFormat="1" ht="24">
      <c r="A19" s="744"/>
      <c r="B19" s="750" t="s">
        <v>627</v>
      </c>
      <c r="C19" s="746"/>
      <c r="D19" s="746"/>
      <c r="E19" s="746"/>
      <c r="F19" s="746"/>
      <c r="G19" s="747"/>
      <c r="H19" s="910"/>
    </row>
    <row r="20" spans="1:8" s="503" customFormat="1">
      <c r="A20" s="744"/>
      <c r="B20" s="745" t="s">
        <v>628</v>
      </c>
      <c r="C20" s="746"/>
      <c r="D20" s="746"/>
      <c r="E20" s="746"/>
      <c r="F20" s="746"/>
      <c r="G20" s="747"/>
      <c r="H20" s="910"/>
    </row>
    <row r="21" spans="1:8" s="503" customFormat="1" ht="24">
      <c r="A21" s="744"/>
      <c r="B21" s="745" t="s">
        <v>629</v>
      </c>
      <c r="C21" s="746"/>
      <c r="D21" s="746"/>
      <c r="E21" s="746"/>
      <c r="F21" s="746"/>
      <c r="G21" s="747"/>
      <c r="H21" s="910"/>
    </row>
    <row r="22" spans="1:8" s="503" customFormat="1">
      <c r="A22" s="751"/>
      <c r="B22" s="752" t="s">
        <v>630</v>
      </c>
      <c r="C22" s="746"/>
      <c r="D22" s="746"/>
      <c r="E22" s="746"/>
      <c r="F22" s="746"/>
      <c r="G22" s="747"/>
      <c r="H22" s="910"/>
    </row>
    <row r="23" spans="1:8" s="503" customFormat="1" ht="24">
      <c r="A23" s="744"/>
      <c r="B23" s="750" t="s">
        <v>631</v>
      </c>
      <c r="C23" s="746"/>
      <c r="D23" s="746"/>
      <c r="E23" s="746"/>
      <c r="F23" s="746"/>
      <c r="G23" s="747"/>
      <c r="H23" s="910"/>
    </row>
    <row r="24" spans="1:8" s="503" customFormat="1" ht="24">
      <c r="A24" s="744"/>
      <c r="B24" s="750" t="s">
        <v>632</v>
      </c>
      <c r="C24" s="746"/>
      <c r="D24" s="746"/>
      <c r="E24" s="746"/>
      <c r="F24" s="746"/>
      <c r="G24" s="747"/>
      <c r="H24" s="910"/>
    </row>
    <row r="25" spans="1:8" s="503" customFormat="1">
      <c r="A25" s="744"/>
      <c r="B25" s="753" t="s">
        <v>633</v>
      </c>
      <c r="C25" s="746"/>
      <c r="D25" s="746"/>
      <c r="E25" s="746"/>
      <c r="F25" s="746"/>
      <c r="G25" s="747"/>
      <c r="H25" s="910"/>
    </row>
    <row r="26" spans="1:8" s="503" customFormat="1" ht="24">
      <c r="A26" s="744"/>
      <c r="B26" s="750" t="s">
        <v>634</v>
      </c>
      <c r="C26" s="746"/>
      <c r="D26" s="746"/>
      <c r="E26" s="746"/>
      <c r="F26" s="746"/>
      <c r="G26" s="747"/>
      <c r="H26" s="910"/>
    </row>
    <row r="27" spans="1:8" s="503" customFormat="1" ht="24">
      <c r="A27" s="744"/>
      <c r="B27" s="750" t="s">
        <v>635</v>
      </c>
      <c r="C27" s="746"/>
      <c r="D27" s="746"/>
      <c r="E27" s="746"/>
      <c r="F27" s="746"/>
      <c r="G27" s="747"/>
      <c r="H27" s="910"/>
    </row>
    <row r="28" spans="1:8" s="503" customFormat="1" ht="224.25" customHeight="1">
      <c r="A28" s="744"/>
      <c r="B28" s="749" t="s">
        <v>636</v>
      </c>
      <c r="C28" s="746" t="s">
        <v>353</v>
      </c>
      <c r="D28" s="746" t="s">
        <v>353</v>
      </c>
      <c r="E28" s="754" t="s">
        <v>0</v>
      </c>
      <c r="F28" s="755">
        <v>1</v>
      </c>
      <c r="G28" s="747"/>
      <c r="H28" s="906">
        <f>F28*G28</f>
        <v>0</v>
      </c>
    </row>
    <row r="29" spans="1:8" s="503" customFormat="1" ht="13">
      <c r="A29" s="510"/>
      <c r="B29" s="586"/>
      <c r="C29" s="511"/>
      <c r="D29" s="511"/>
      <c r="E29" s="512"/>
      <c r="F29" s="512"/>
      <c r="G29" s="513"/>
      <c r="H29" s="1002"/>
    </row>
    <row r="30" spans="1:8" s="503" customFormat="1" ht="48">
      <c r="A30" s="510">
        <v>2</v>
      </c>
      <c r="B30" s="745" t="s">
        <v>637</v>
      </c>
      <c r="C30" s="746"/>
      <c r="D30" s="746"/>
      <c r="E30" s="754" t="s">
        <v>0</v>
      </c>
      <c r="F30" s="755">
        <v>1</v>
      </c>
      <c r="G30" s="747"/>
      <c r="H30" s="906">
        <f>F30*G30</f>
        <v>0</v>
      </c>
    </row>
    <row r="31" spans="1:8" s="503" customFormat="1" ht="13">
      <c r="A31" s="510"/>
      <c r="B31" s="829"/>
      <c r="C31" s="746"/>
      <c r="D31" s="746"/>
      <c r="E31" s="754"/>
      <c r="F31" s="754"/>
      <c r="G31" s="747"/>
      <c r="H31" s="906"/>
    </row>
    <row r="32" spans="1:8" s="503" customFormat="1" ht="36">
      <c r="A32" s="510">
        <v>3</v>
      </c>
      <c r="B32" s="801" t="s">
        <v>638</v>
      </c>
      <c r="C32" s="802"/>
      <c r="D32" s="802"/>
      <c r="E32" s="754" t="s">
        <v>364</v>
      </c>
      <c r="F32" s="755">
        <v>1</v>
      </c>
      <c r="G32" s="747"/>
      <c r="H32" s="906">
        <f>F32*G32</f>
        <v>0</v>
      </c>
    </row>
    <row r="33" spans="1:166" ht="20.25" customHeight="1">
      <c r="A33" s="521"/>
      <c r="B33" s="521"/>
      <c r="C33" s="521"/>
      <c r="D33" s="521"/>
      <c r="E33" s="521"/>
      <c r="F33" s="522" t="s">
        <v>639</v>
      </c>
      <c r="G33" s="1017">
        <f>SUM(H6:H32)</f>
        <v>0</v>
      </c>
      <c r="H33" s="1018"/>
    </row>
    <row r="34" spans="1:166" s="503" customFormat="1" ht="20.25" customHeight="1">
      <c r="A34" s="524">
        <v>1</v>
      </c>
      <c r="B34" s="505" t="s">
        <v>640</v>
      </c>
      <c r="C34" s="506"/>
      <c r="D34" s="506"/>
      <c r="E34" s="506"/>
      <c r="F34" s="507"/>
      <c r="G34" s="508"/>
      <c r="H34" s="908"/>
    </row>
    <row r="35" spans="1:166" s="503" customFormat="1" ht="20.25" customHeight="1">
      <c r="A35" s="504" t="s">
        <v>361</v>
      </c>
      <c r="B35" s="505" t="s">
        <v>362</v>
      </c>
      <c r="C35" s="506"/>
      <c r="D35" s="506"/>
      <c r="E35" s="506"/>
      <c r="F35" s="507"/>
      <c r="G35" s="508"/>
      <c r="H35" s="908"/>
    </row>
    <row r="36" spans="1:166" s="496" customFormat="1" ht="36">
      <c r="A36" s="510">
        <v>1</v>
      </c>
      <c r="B36" s="798" t="s">
        <v>641</v>
      </c>
      <c r="C36" s="802"/>
      <c r="D36" s="802"/>
      <c r="E36" s="746" t="s">
        <v>366</v>
      </c>
      <c r="F36" s="800">
        <v>320</v>
      </c>
      <c r="G36" s="747"/>
      <c r="H36" s="906">
        <f t="shared" ref="H36:H44" si="0">F36*G36</f>
        <v>0</v>
      </c>
    </row>
    <row r="37" spans="1:166" s="496" customFormat="1" ht="48">
      <c r="A37" s="510">
        <v>2</v>
      </c>
      <c r="B37" s="798" t="s">
        <v>642</v>
      </c>
      <c r="C37" s="802"/>
      <c r="D37" s="802"/>
      <c r="E37" s="746" t="s">
        <v>364</v>
      </c>
      <c r="F37" s="800">
        <v>1</v>
      </c>
      <c r="G37" s="747"/>
      <c r="H37" s="906">
        <f t="shared" si="0"/>
        <v>0</v>
      </c>
    </row>
    <row r="38" spans="1:166" s="527" customFormat="1" ht="64">
      <c r="A38" s="510">
        <v>3</v>
      </c>
      <c r="B38" s="798" t="s">
        <v>643</v>
      </c>
      <c r="C38" s="802"/>
      <c r="D38" s="802"/>
      <c r="E38" s="803" t="s">
        <v>366</v>
      </c>
      <c r="F38" s="800">
        <v>350</v>
      </c>
      <c r="G38" s="747"/>
      <c r="H38" s="906">
        <f t="shared" si="0"/>
        <v>0</v>
      </c>
    </row>
    <row r="39" spans="1:166" s="496" customFormat="1" ht="48">
      <c r="A39" s="510">
        <v>4</v>
      </c>
      <c r="B39" s="798" t="s">
        <v>644</v>
      </c>
      <c r="C39" s="802"/>
      <c r="D39" s="802"/>
      <c r="E39" s="746" t="s">
        <v>366</v>
      </c>
      <c r="F39" s="800">
        <v>20</v>
      </c>
      <c r="G39" s="804"/>
      <c r="H39" s="906">
        <f t="shared" si="0"/>
        <v>0</v>
      </c>
    </row>
    <row r="40" spans="1:166" s="496" customFormat="1" ht="24">
      <c r="A40" s="510">
        <v>5</v>
      </c>
      <c r="B40" s="798" t="s">
        <v>645</v>
      </c>
      <c r="C40" s="802"/>
      <c r="D40" s="802"/>
      <c r="E40" s="803" t="s">
        <v>0</v>
      </c>
      <c r="F40" s="805">
        <v>2</v>
      </c>
      <c r="G40" s="748"/>
      <c r="H40" s="906">
        <f t="shared" si="0"/>
        <v>0</v>
      </c>
    </row>
    <row r="41" spans="1:166" s="496" customFormat="1" ht="24">
      <c r="A41" s="510">
        <v>6</v>
      </c>
      <c r="B41" s="798" t="s">
        <v>646</v>
      </c>
      <c r="C41" s="802"/>
      <c r="D41" s="802"/>
      <c r="E41" s="746" t="s">
        <v>366</v>
      </c>
      <c r="F41" s="800">
        <v>350</v>
      </c>
      <c r="G41" s="804"/>
      <c r="H41" s="906">
        <f t="shared" si="0"/>
        <v>0</v>
      </c>
    </row>
    <row r="42" spans="1:166" s="496" customFormat="1" ht="24">
      <c r="A42" s="510">
        <v>7</v>
      </c>
      <c r="B42" s="798" t="s">
        <v>647</v>
      </c>
      <c r="C42" s="802"/>
      <c r="D42" s="802"/>
      <c r="E42" s="803" t="s">
        <v>0</v>
      </c>
      <c r="F42" s="805">
        <v>3</v>
      </c>
      <c r="G42" s="748"/>
      <c r="H42" s="906">
        <f t="shared" si="0"/>
        <v>0</v>
      </c>
    </row>
    <row r="43" spans="1:166" s="496" customFormat="1" ht="72">
      <c r="A43" s="510">
        <v>8</v>
      </c>
      <c r="B43" s="798" t="s">
        <v>648</v>
      </c>
      <c r="C43" s="802"/>
      <c r="D43" s="802"/>
      <c r="E43" s="803" t="s">
        <v>366</v>
      </c>
      <c r="F43" s="805">
        <v>700</v>
      </c>
      <c r="G43" s="748"/>
      <c r="H43" s="906">
        <f t="shared" si="0"/>
        <v>0</v>
      </c>
    </row>
    <row r="44" spans="1:166" ht="24">
      <c r="A44" s="510">
        <v>9</v>
      </c>
      <c r="B44" s="798" t="s">
        <v>374</v>
      </c>
      <c r="C44" s="802"/>
      <c r="D44" s="802"/>
      <c r="E44" s="746" t="s">
        <v>364</v>
      </c>
      <c r="F44" s="805">
        <v>1</v>
      </c>
      <c r="G44" s="747"/>
      <c r="H44" s="906">
        <f t="shared" si="0"/>
        <v>0</v>
      </c>
    </row>
    <row r="45" spans="1:166" ht="20.25" customHeight="1">
      <c r="A45" s="521"/>
      <c r="B45" s="521"/>
      <c r="C45" s="521"/>
      <c r="D45" s="521"/>
      <c r="E45" s="521"/>
      <c r="F45" s="522" t="s">
        <v>649</v>
      </c>
      <c r="G45" s="1017">
        <f>SUM(H36:H44)</f>
        <v>0</v>
      </c>
      <c r="H45" s="1018"/>
    </row>
    <row r="46" spans="1:166" s="532" customFormat="1" ht="12" customHeight="1">
      <c r="A46" s="524">
        <v>1</v>
      </c>
      <c r="B46" s="505" t="s">
        <v>640</v>
      </c>
      <c r="C46" s="506"/>
      <c r="D46" s="506"/>
      <c r="E46" s="506"/>
      <c r="F46" s="529"/>
      <c r="G46" s="530"/>
      <c r="H46" s="908"/>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503"/>
      <c r="BV46" s="503"/>
      <c r="BW46" s="503"/>
      <c r="BX46" s="503"/>
      <c r="BY46" s="503"/>
      <c r="BZ46" s="503"/>
      <c r="CA46" s="503"/>
      <c r="CB46" s="503"/>
      <c r="CC46" s="503"/>
      <c r="CD46" s="503"/>
      <c r="CE46" s="503"/>
      <c r="CF46" s="503"/>
      <c r="CG46" s="503"/>
      <c r="CH46" s="503"/>
      <c r="CI46" s="503"/>
      <c r="CJ46" s="503"/>
      <c r="CK46" s="503"/>
      <c r="CL46" s="503"/>
      <c r="CM46" s="503"/>
      <c r="CN46" s="503"/>
      <c r="CO46" s="503"/>
      <c r="CP46" s="503"/>
      <c r="CQ46" s="503"/>
      <c r="CR46" s="503"/>
      <c r="CS46" s="503"/>
      <c r="CT46" s="503"/>
      <c r="CU46" s="503"/>
      <c r="CV46" s="503"/>
      <c r="CW46" s="503"/>
      <c r="CX46" s="503"/>
      <c r="CY46" s="503"/>
      <c r="CZ46" s="503"/>
      <c r="DA46" s="503"/>
      <c r="DB46" s="503"/>
      <c r="DC46" s="503"/>
      <c r="DD46" s="503"/>
      <c r="DE46" s="503"/>
      <c r="DF46" s="503"/>
      <c r="DG46" s="503"/>
      <c r="DH46" s="503"/>
      <c r="DI46" s="503"/>
      <c r="DJ46" s="503"/>
      <c r="DK46" s="503"/>
      <c r="DL46" s="503"/>
      <c r="DM46" s="503"/>
      <c r="DN46" s="503"/>
      <c r="DO46" s="503"/>
      <c r="DP46" s="503"/>
      <c r="DQ46" s="503"/>
      <c r="DR46" s="503"/>
      <c r="DS46" s="503"/>
      <c r="DT46" s="503"/>
      <c r="DU46" s="503"/>
      <c r="DV46" s="503"/>
      <c r="DW46" s="503"/>
      <c r="DX46" s="503"/>
      <c r="DY46" s="503"/>
      <c r="DZ46" s="503"/>
      <c r="EA46" s="503"/>
      <c r="EB46" s="503"/>
      <c r="EC46" s="503"/>
      <c r="ED46" s="503"/>
      <c r="EE46" s="503"/>
      <c r="EF46" s="503"/>
      <c r="EG46" s="503"/>
      <c r="EH46" s="503"/>
      <c r="EI46" s="503"/>
      <c r="EJ46" s="503"/>
      <c r="EK46" s="503"/>
      <c r="EL46" s="503"/>
      <c r="EM46" s="503"/>
      <c r="EN46" s="503"/>
      <c r="EO46" s="503"/>
      <c r="EP46" s="503"/>
      <c r="EQ46" s="503"/>
      <c r="ER46" s="503"/>
      <c r="ES46" s="503"/>
      <c r="ET46" s="503"/>
      <c r="EU46" s="503"/>
      <c r="EV46" s="503"/>
      <c r="EW46" s="503"/>
      <c r="EX46" s="503"/>
      <c r="EY46" s="503"/>
      <c r="EZ46" s="503"/>
      <c r="FA46" s="503"/>
      <c r="FB46" s="503"/>
      <c r="FC46" s="503"/>
      <c r="FD46" s="503"/>
      <c r="FE46" s="503"/>
      <c r="FF46" s="503"/>
      <c r="FG46" s="503"/>
      <c r="FH46" s="503"/>
      <c r="FI46" s="503"/>
      <c r="FJ46" s="503"/>
    </row>
    <row r="47" spans="1:166" s="503" customFormat="1" ht="20.25" customHeight="1">
      <c r="A47" s="504" t="s">
        <v>376</v>
      </c>
      <c r="B47" s="505" t="s">
        <v>377</v>
      </c>
      <c r="C47" s="506"/>
      <c r="D47" s="506"/>
      <c r="E47" s="506"/>
      <c r="F47" s="529"/>
      <c r="G47" s="530"/>
      <c r="H47" s="908"/>
    </row>
    <row r="48" spans="1:166" ht="99" customHeight="1">
      <c r="A48" s="510">
        <f>1</f>
        <v>1</v>
      </c>
      <c r="B48" s="810" t="s">
        <v>650</v>
      </c>
      <c r="C48" s="802"/>
      <c r="D48" s="802"/>
      <c r="E48" s="746" t="s">
        <v>364</v>
      </c>
      <c r="F48" s="805">
        <v>1</v>
      </c>
      <c r="G48" s="747"/>
      <c r="H48" s="906">
        <f t="shared" ref="H48:H55" si="1">F48*G48</f>
        <v>0</v>
      </c>
    </row>
    <row r="49" spans="1:166" ht="27" customHeight="1">
      <c r="A49" s="510">
        <f t="shared" ref="A49:A55" si="2">A48+1</f>
        <v>2</v>
      </c>
      <c r="B49" s="798" t="s">
        <v>651</v>
      </c>
      <c r="C49" s="802"/>
      <c r="D49" s="802"/>
      <c r="E49" s="746" t="s">
        <v>364</v>
      </c>
      <c r="F49" s="800">
        <v>2</v>
      </c>
      <c r="G49" s="747"/>
      <c r="H49" s="906">
        <f t="shared" si="1"/>
        <v>0</v>
      </c>
    </row>
    <row r="50" spans="1:166" ht="84">
      <c r="A50" s="510">
        <f t="shared" si="2"/>
        <v>3</v>
      </c>
      <c r="B50" s="798" t="s">
        <v>652</v>
      </c>
      <c r="C50" s="802"/>
      <c r="D50" s="802"/>
      <c r="E50" s="746" t="s">
        <v>364</v>
      </c>
      <c r="F50" s="800">
        <v>1</v>
      </c>
      <c r="G50" s="804"/>
      <c r="H50" s="906">
        <f t="shared" si="1"/>
        <v>0</v>
      </c>
    </row>
    <row r="51" spans="1:166" ht="132">
      <c r="A51" s="510">
        <f t="shared" si="2"/>
        <v>4</v>
      </c>
      <c r="B51" s="798" t="s">
        <v>653</v>
      </c>
      <c r="C51" s="802"/>
      <c r="D51" s="802"/>
      <c r="E51" s="746" t="s">
        <v>366</v>
      </c>
      <c r="F51" s="803">
        <v>320</v>
      </c>
      <c r="G51" s="747"/>
      <c r="H51" s="906">
        <f t="shared" si="1"/>
        <v>0</v>
      </c>
    </row>
    <row r="52" spans="1:166" ht="24">
      <c r="A52" s="510">
        <f t="shared" si="2"/>
        <v>5</v>
      </c>
      <c r="B52" s="798" t="s">
        <v>654</v>
      </c>
      <c r="C52" s="802"/>
      <c r="D52" s="802"/>
      <c r="E52" s="746" t="s">
        <v>655</v>
      </c>
      <c r="F52" s="803">
        <v>1</v>
      </c>
      <c r="G52" s="747"/>
      <c r="H52" s="906">
        <f t="shared" si="1"/>
        <v>0</v>
      </c>
    </row>
    <row r="53" spans="1:166" ht="36">
      <c r="A53" s="510">
        <f t="shared" si="2"/>
        <v>6</v>
      </c>
      <c r="B53" s="798" t="s">
        <v>656</v>
      </c>
      <c r="C53" s="802"/>
      <c r="D53" s="802"/>
      <c r="E53" s="746" t="s">
        <v>364</v>
      </c>
      <c r="F53" s="803">
        <v>1</v>
      </c>
      <c r="G53" s="747"/>
      <c r="H53" s="906">
        <f t="shared" si="1"/>
        <v>0</v>
      </c>
    </row>
    <row r="54" spans="1:166" ht="24">
      <c r="A54" s="510">
        <f t="shared" si="2"/>
        <v>7</v>
      </c>
      <c r="B54" s="798" t="s">
        <v>386</v>
      </c>
      <c r="C54" s="802"/>
      <c r="D54" s="802"/>
      <c r="E54" s="746" t="s">
        <v>364</v>
      </c>
      <c r="F54" s="805">
        <v>1</v>
      </c>
      <c r="G54" s="747"/>
      <c r="H54" s="906">
        <f t="shared" si="1"/>
        <v>0</v>
      </c>
    </row>
    <row r="55" spans="1:166" ht="36">
      <c r="A55" s="510">
        <f t="shared" si="2"/>
        <v>8</v>
      </c>
      <c r="B55" s="798" t="s">
        <v>387</v>
      </c>
      <c r="C55" s="802"/>
      <c r="D55" s="802"/>
      <c r="E55" s="746" t="s">
        <v>388</v>
      </c>
      <c r="F55" s="803">
        <v>1</v>
      </c>
      <c r="G55" s="747"/>
      <c r="H55" s="906">
        <f t="shared" si="1"/>
        <v>0</v>
      </c>
      <c r="N55" s="535"/>
      <c r="V55" s="535"/>
      <c r="AD55" s="535"/>
      <c r="AL55" s="535"/>
      <c r="AT55" s="535"/>
      <c r="BB55" s="535"/>
      <c r="BJ55" s="535"/>
      <c r="BR55" s="535"/>
      <c r="BZ55" s="535"/>
      <c r="CH55" s="535"/>
      <c r="CP55" s="535"/>
      <c r="CX55" s="535"/>
      <c r="DF55" s="535"/>
      <c r="DN55" s="535"/>
      <c r="DV55" s="535"/>
      <c r="ED55" s="535"/>
      <c r="EL55" s="535"/>
      <c r="ET55" s="535"/>
      <c r="FB55" s="535"/>
      <c r="FJ55" s="535"/>
    </row>
    <row r="56" spans="1:166" s="537" customFormat="1" ht="13" thickBot="1">
      <c r="A56" s="521"/>
      <c r="B56" s="521"/>
      <c r="C56" s="521"/>
      <c r="D56" s="521"/>
      <c r="E56" s="521"/>
      <c r="F56" s="522" t="s">
        <v>657</v>
      </c>
      <c r="G56" s="1017">
        <f>SUM(H48:H55)</f>
        <v>0</v>
      </c>
      <c r="H56" s="1018"/>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c r="BU56" s="523"/>
      <c r="BV56" s="523"/>
      <c r="BW56" s="523"/>
      <c r="BX56" s="523"/>
      <c r="BY56" s="523"/>
      <c r="BZ56" s="523"/>
      <c r="CA56" s="523"/>
      <c r="CB56" s="523"/>
      <c r="CC56" s="523"/>
      <c r="CD56" s="523"/>
      <c r="CE56" s="523"/>
      <c r="CF56" s="523"/>
      <c r="CG56" s="523"/>
      <c r="CH56" s="523"/>
      <c r="CI56" s="523"/>
      <c r="CJ56" s="523"/>
      <c r="CK56" s="523"/>
      <c r="CL56" s="523"/>
      <c r="CM56" s="523"/>
      <c r="CN56" s="523"/>
      <c r="CO56" s="523"/>
      <c r="CP56" s="523"/>
      <c r="CQ56" s="523"/>
      <c r="CR56" s="523"/>
      <c r="CS56" s="523"/>
      <c r="CT56" s="523"/>
      <c r="CU56" s="523"/>
      <c r="CV56" s="523"/>
      <c r="CW56" s="523"/>
      <c r="CX56" s="523"/>
      <c r="CY56" s="523"/>
      <c r="CZ56" s="523"/>
      <c r="DA56" s="523"/>
      <c r="DB56" s="523"/>
      <c r="DC56" s="523"/>
      <c r="DD56" s="523"/>
      <c r="DE56" s="523"/>
      <c r="DF56" s="523"/>
      <c r="DG56" s="523"/>
      <c r="DH56" s="523"/>
      <c r="DI56" s="523"/>
      <c r="DJ56" s="523"/>
      <c r="DK56" s="523"/>
      <c r="DL56" s="523"/>
      <c r="DM56" s="523"/>
      <c r="DN56" s="523"/>
      <c r="DO56" s="523"/>
      <c r="DP56" s="523"/>
      <c r="DQ56" s="523"/>
      <c r="DR56" s="523"/>
      <c r="DS56" s="523"/>
      <c r="DT56" s="523"/>
      <c r="DU56" s="523"/>
      <c r="DV56" s="523"/>
      <c r="DW56" s="523"/>
      <c r="DX56" s="523"/>
      <c r="DY56" s="523"/>
      <c r="DZ56" s="523"/>
      <c r="EA56" s="523"/>
      <c r="EB56" s="523"/>
      <c r="EC56" s="523"/>
      <c r="ED56" s="523"/>
      <c r="EE56" s="523"/>
      <c r="EF56" s="523"/>
      <c r="EG56" s="523"/>
      <c r="EH56" s="523"/>
      <c r="EI56" s="523"/>
      <c r="EJ56" s="523"/>
      <c r="EK56" s="523"/>
      <c r="EL56" s="523"/>
      <c r="EM56" s="523"/>
      <c r="EN56" s="523"/>
      <c r="EO56" s="523"/>
      <c r="EP56" s="523"/>
      <c r="EQ56" s="523"/>
      <c r="ER56" s="523"/>
      <c r="ES56" s="523"/>
      <c r="ET56" s="523"/>
      <c r="EU56" s="523"/>
      <c r="EV56" s="523"/>
      <c r="EW56" s="523"/>
      <c r="EX56" s="523"/>
      <c r="EY56" s="523"/>
      <c r="EZ56" s="523"/>
      <c r="FA56" s="523"/>
      <c r="FB56" s="523"/>
      <c r="FC56" s="523"/>
      <c r="FD56" s="523"/>
      <c r="FE56" s="523"/>
      <c r="FF56" s="523"/>
      <c r="FG56" s="523"/>
      <c r="FH56" s="523"/>
      <c r="FI56" s="523"/>
      <c r="FJ56" s="523"/>
    </row>
    <row r="57" spans="1:166" ht="20.25" customHeight="1" thickBot="1">
      <c r="A57" s="538"/>
      <c r="B57" s="1019" t="s">
        <v>658</v>
      </c>
      <c r="C57" s="1020"/>
      <c r="D57" s="1020"/>
      <c r="E57" s="1020"/>
      <c r="F57" s="1021"/>
      <c r="G57" s="1022">
        <f>SUM(G33,G45,G56)</f>
        <v>0</v>
      </c>
      <c r="H57" s="1023"/>
    </row>
    <row r="58" spans="1:166" ht="20.25" customHeight="1">
      <c r="A58" s="587"/>
      <c r="B58" s="588"/>
      <c r="C58" s="589"/>
      <c r="D58" s="589"/>
      <c r="E58" s="589"/>
      <c r="F58" s="590"/>
      <c r="G58" s="591"/>
      <c r="H58" s="1003"/>
    </row>
    <row r="59" spans="1:166" ht="24.75" customHeight="1">
      <c r="C59" s="515"/>
    </row>
    <row r="60" spans="1:166" ht="26">
      <c r="A60" s="497">
        <v>2</v>
      </c>
      <c r="B60" s="498" t="s">
        <v>659</v>
      </c>
      <c r="C60" s="499"/>
      <c r="D60" s="499"/>
      <c r="E60" s="499"/>
      <c r="F60" s="500"/>
      <c r="G60" s="501"/>
      <c r="H60" s="913"/>
    </row>
    <row r="61" spans="1:166" ht="13">
      <c r="A61" s="504" t="s">
        <v>392</v>
      </c>
      <c r="B61" s="505" t="s">
        <v>351</v>
      </c>
      <c r="C61" s="506"/>
      <c r="D61" s="506"/>
      <c r="E61" s="506"/>
      <c r="F61" s="507"/>
      <c r="G61" s="508"/>
      <c r="H61" s="908"/>
    </row>
    <row r="62" spans="1:166" ht="48">
      <c r="A62" s="510">
        <f>1</f>
        <v>1</v>
      </c>
      <c r="B62" s="745" t="s">
        <v>614</v>
      </c>
      <c r="C62" s="746" t="s">
        <v>353</v>
      </c>
      <c r="D62" s="746" t="s">
        <v>353</v>
      </c>
      <c r="E62" s="746"/>
      <c r="F62" s="746"/>
      <c r="G62" s="747"/>
      <c r="H62" s="910"/>
    </row>
    <row r="63" spans="1:166">
      <c r="A63" s="510"/>
      <c r="B63" s="745" t="s">
        <v>615</v>
      </c>
      <c r="C63" s="746"/>
      <c r="D63" s="746"/>
      <c r="E63" s="746"/>
      <c r="F63" s="746"/>
      <c r="G63" s="747"/>
      <c r="H63" s="910"/>
    </row>
    <row r="64" spans="1:166" ht="48">
      <c r="A64" s="510"/>
      <c r="B64" s="745" t="s">
        <v>660</v>
      </c>
      <c r="C64" s="746"/>
      <c r="D64" s="746"/>
      <c r="E64" s="746"/>
      <c r="F64" s="746"/>
      <c r="G64" s="747"/>
      <c r="H64" s="910"/>
    </row>
    <row r="65" spans="1:166" ht="24">
      <c r="A65" s="510"/>
      <c r="B65" s="745" t="s">
        <v>617</v>
      </c>
      <c r="C65" s="746"/>
      <c r="D65" s="746"/>
      <c r="E65" s="746"/>
      <c r="F65" s="746"/>
      <c r="G65" s="747"/>
      <c r="H65" s="910"/>
    </row>
    <row r="66" spans="1:166" ht="168">
      <c r="A66" s="510"/>
      <c r="B66" s="745" t="s">
        <v>618</v>
      </c>
      <c r="C66" s="746"/>
      <c r="D66" s="746"/>
      <c r="E66" s="746"/>
      <c r="F66" s="746"/>
      <c r="G66" s="747"/>
      <c r="H66" s="910"/>
    </row>
    <row r="67" spans="1:166" ht="24">
      <c r="A67" s="510"/>
      <c r="B67" s="745" t="s">
        <v>619</v>
      </c>
      <c r="C67" s="746"/>
      <c r="D67" s="746"/>
      <c r="E67" s="746"/>
      <c r="F67" s="746"/>
      <c r="G67" s="747"/>
      <c r="H67" s="910"/>
    </row>
    <row r="68" spans="1:166" ht="24">
      <c r="A68" s="510"/>
      <c r="B68" s="745" t="s">
        <v>620</v>
      </c>
      <c r="C68" s="746"/>
      <c r="D68" s="746"/>
      <c r="E68" s="746"/>
      <c r="F68" s="746"/>
      <c r="G68" s="747"/>
      <c r="H68" s="910"/>
    </row>
    <row r="69" spans="1:166" ht="36">
      <c r="A69" s="510"/>
      <c r="B69" s="745" t="s">
        <v>621</v>
      </c>
      <c r="C69" s="746"/>
      <c r="D69" s="746"/>
      <c r="E69" s="746"/>
      <c r="F69" s="746"/>
      <c r="G69" s="747"/>
      <c r="H69" s="910"/>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44"/>
      <c r="BD69" s="544"/>
      <c r="BE69" s="544"/>
      <c r="BF69" s="544"/>
      <c r="BG69" s="544"/>
      <c r="BH69" s="544"/>
      <c r="BI69" s="544"/>
      <c r="BJ69" s="544"/>
      <c r="BK69" s="544"/>
      <c r="BL69" s="544"/>
      <c r="BM69" s="544"/>
      <c r="BN69" s="544"/>
      <c r="BO69" s="544"/>
      <c r="BP69" s="544"/>
      <c r="BQ69" s="544"/>
      <c r="BR69" s="544"/>
      <c r="BS69" s="544"/>
      <c r="BT69" s="544"/>
      <c r="BU69" s="544"/>
      <c r="BV69" s="544"/>
      <c r="BW69" s="544"/>
      <c r="BX69" s="544"/>
      <c r="BY69" s="544"/>
      <c r="BZ69" s="544"/>
      <c r="CA69" s="544"/>
      <c r="CB69" s="544"/>
      <c r="CC69" s="544"/>
      <c r="CD69" s="544"/>
      <c r="CE69" s="544"/>
      <c r="CF69" s="544"/>
      <c r="CG69" s="544"/>
      <c r="CH69" s="544"/>
      <c r="CI69" s="544"/>
      <c r="CJ69" s="544"/>
      <c r="CK69" s="544"/>
      <c r="CL69" s="544"/>
      <c r="CM69" s="544"/>
      <c r="CN69" s="544"/>
      <c r="CO69" s="544"/>
      <c r="CP69" s="544"/>
      <c r="CQ69" s="544"/>
      <c r="CR69" s="544"/>
      <c r="CS69" s="544"/>
      <c r="CT69" s="544"/>
      <c r="CU69" s="544"/>
      <c r="CV69" s="544"/>
      <c r="CW69" s="544"/>
      <c r="CX69" s="544"/>
      <c r="CY69" s="544"/>
      <c r="CZ69" s="544"/>
      <c r="DA69" s="544"/>
      <c r="DB69" s="544"/>
      <c r="DC69" s="544"/>
      <c r="DD69" s="544"/>
      <c r="DE69" s="544"/>
      <c r="DF69" s="544"/>
      <c r="DG69" s="544"/>
      <c r="DH69" s="544"/>
      <c r="DI69" s="544"/>
      <c r="DJ69" s="544"/>
      <c r="DK69" s="544"/>
      <c r="DL69" s="544"/>
      <c r="DM69" s="544"/>
      <c r="DN69" s="544"/>
      <c r="DO69" s="544"/>
      <c r="DP69" s="544"/>
      <c r="DQ69" s="544"/>
      <c r="DR69" s="544"/>
      <c r="DS69" s="544"/>
      <c r="DT69" s="544"/>
      <c r="DU69" s="544"/>
      <c r="DV69" s="544"/>
      <c r="DW69" s="544"/>
      <c r="DX69" s="544"/>
      <c r="DY69" s="544"/>
      <c r="DZ69" s="544"/>
      <c r="EA69" s="544"/>
      <c r="EB69" s="544"/>
      <c r="EC69" s="544"/>
      <c r="ED69" s="544"/>
      <c r="EE69" s="544"/>
      <c r="EF69" s="544"/>
      <c r="EG69" s="544"/>
      <c r="EH69" s="544"/>
      <c r="EI69" s="544"/>
      <c r="EJ69" s="544"/>
      <c r="EK69" s="544"/>
      <c r="EL69" s="544"/>
      <c r="EM69" s="544"/>
      <c r="EN69" s="544"/>
      <c r="EO69" s="544"/>
      <c r="EP69" s="544"/>
      <c r="EQ69" s="544"/>
      <c r="ER69" s="544"/>
      <c r="ES69" s="544"/>
      <c r="ET69" s="544"/>
      <c r="EU69" s="544"/>
      <c r="EV69" s="544"/>
      <c r="EW69" s="544"/>
      <c r="EX69" s="544"/>
      <c r="EY69" s="544"/>
      <c r="EZ69" s="544"/>
      <c r="FA69" s="544"/>
      <c r="FB69" s="544"/>
      <c r="FC69" s="544"/>
      <c r="FD69" s="544"/>
      <c r="FE69" s="544"/>
      <c r="FF69" s="544"/>
      <c r="FG69" s="544"/>
      <c r="FH69" s="544"/>
      <c r="FI69" s="544"/>
      <c r="FJ69" s="544"/>
    </row>
    <row r="70" spans="1:166" s="544" customFormat="1">
      <c r="A70" s="510"/>
      <c r="B70" s="745" t="s">
        <v>622</v>
      </c>
      <c r="C70" s="746"/>
      <c r="D70" s="746"/>
      <c r="E70" s="746"/>
      <c r="F70" s="746"/>
      <c r="G70" s="747"/>
      <c r="H70" s="910"/>
    </row>
    <row r="71" spans="1:166" s="544" customFormat="1" ht="84">
      <c r="A71" s="510"/>
      <c r="B71" s="749" t="s">
        <v>623</v>
      </c>
      <c r="C71" s="746"/>
      <c r="D71" s="746"/>
      <c r="E71" s="746"/>
      <c r="F71" s="746"/>
      <c r="G71" s="747"/>
      <c r="H71" s="910"/>
    </row>
    <row r="72" spans="1:166" s="544" customFormat="1" ht="24">
      <c r="A72" s="510"/>
      <c r="B72" s="745" t="s">
        <v>624</v>
      </c>
      <c r="C72" s="746"/>
      <c r="D72" s="746"/>
      <c r="E72" s="746"/>
      <c r="F72" s="746"/>
      <c r="G72" s="747"/>
      <c r="H72" s="910"/>
    </row>
    <row r="73" spans="1:166" s="544" customFormat="1" ht="24">
      <c r="A73" s="510"/>
      <c r="B73" s="745" t="s">
        <v>625</v>
      </c>
      <c r="C73" s="746"/>
      <c r="D73" s="746"/>
      <c r="E73" s="746"/>
      <c r="F73" s="746"/>
      <c r="G73" s="747"/>
      <c r="H73" s="910"/>
    </row>
    <row r="74" spans="1:166" s="544" customFormat="1" ht="24">
      <c r="A74" s="510"/>
      <c r="B74" s="745" t="s">
        <v>626</v>
      </c>
      <c r="C74" s="746"/>
      <c r="D74" s="746"/>
      <c r="E74" s="746"/>
      <c r="F74" s="746"/>
      <c r="G74" s="747"/>
      <c r="H74" s="910"/>
    </row>
    <row r="75" spans="1:166" s="544" customFormat="1" ht="24">
      <c r="A75" s="510"/>
      <c r="B75" s="750" t="s">
        <v>627</v>
      </c>
      <c r="C75" s="746"/>
      <c r="D75" s="746"/>
      <c r="E75" s="746"/>
      <c r="F75" s="746"/>
      <c r="G75" s="747"/>
      <c r="H75" s="910"/>
    </row>
    <row r="76" spans="1:166" s="544" customFormat="1">
      <c r="A76" s="510"/>
      <c r="B76" s="745" t="s">
        <v>628</v>
      </c>
      <c r="C76" s="746"/>
      <c r="D76" s="746"/>
      <c r="E76" s="746"/>
      <c r="F76" s="746"/>
      <c r="G76" s="747"/>
      <c r="H76" s="910"/>
    </row>
    <row r="77" spans="1:166" s="544" customFormat="1" ht="24">
      <c r="A77" s="510"/>
      <c r="B77" s="745" t="s">
        <v>629</v>
      </c>
      <c r="C77" s="746"/>
      <c r="D77" s="746"/>
      <c r="E77" s="746"/>
      <c r="F77" s="746"/>
      <c r="G77" s="747"/>
      <c r="H77" s="910"/>
    </row>
    <row r="78" spans="1:166" s="544" customFormat="1">
      <c r="A78" s="585"/>
      <c r="B78" s="752" t="s">
        <v>630</v>
      </c>
      <c r="C78" s="746"/>
      <c r="D78" s="746"/>
      <c r="E78" s="746"/>
      <c r="F78" s="746"/>
      <c r="G78" s="747"/>
      <c r="H78" s="910"/>
    </row>
    <row r="79" spans="1:166" s="544" customFormat="1" ht="24">
      <c r="A79" s="510"/>
      <c r="B79" s="750" t="s">
        <v>631</v>
      </c>
      <c r="C79" s="746"/>
      <c r="D79" s="746"/>
      <c r="E79" s="746"/>
      <c r="F79" s="746"/>
      <c r="G79" s="747"/>
      <c r="H79" s="910"/>
    </row>
    <row r="80" spans="1:166" s="544" customFormat="1" ht="24">
      <c r="A80" s="510"/>
      <c r="B80" s="750" t="s">
        <v>632</v>
      </c>
      <c r="C80" s="746"/>
      <c r="D80" s="746"/>
      <c r="E80" s="746"/>
      <c r="F80" s="746"/>
      <c r="G80" s="747"/>
      <c r="H80" s="910"/>
    </row>
    <row r="81" spans="1:166" s="544" customFormat="1">
      <c r="A81" s="510"/>
      <c r="B81" s="753" t="s">
        <v>633</v>
      </c>
      <c r="C81" s="746"/>
      <c r="D81" s="746"/>
      <c r="E81" s="746"/>
      <c r="F81" s="746"/>
      <c r="G81" s="747"/>
      <c r="H81" s="910"/>
    </row>
    <row r="82" spans="1:166" s="544" customFormat="1" ht="24">
      <c r="A82" s="510"/>
      <c r="B82" s="750" t="s">
        <v>634</v>
      </c>
      <c r="C82" s="746"/>
      <c r="D82" s="746"/>
      <c r="E82" s="746"/>
      <c r="F82" s="746"/>
      <c r="G82" s="747"/>
      <c r="H82" s="910"/>
    </row>
    <row r="83" spans="1:166" s="544" customFormat="1" ht="24">
      <c r="A83" s="510"/>
      <c r="B83" s="750" t="s">
        <v>635</v>
      </c>
      <c r="C83" s="746"/>
      <c r="D83" s="746"/>
      <c r="E83" s="746"/>
      <c r="F83" s="746"/>
      <c r="G83" s="747"/>
      <c r="H83" s="910"/>
    </row>
    <row r="84" spans="1:166" s="544" customFormat="1" ht="216">
      <c r="A84" s="510"/>
      <c r="B84" s="749" t="s">
        <v>636</v>
      </c>
      <c r="C84" s="746" t="s">
        <v>353</v>
      </c>
      <c r="D84" s="746" t="s">
        <v>353</v>
      </c>
      <c r="E84" s="754" t="s">
        <v>0</v>
      </c>
      <c r="F84" s="755">
        <v>1</v>
      </c>
      <c r="G84" s="747"/>
      <c r="H84" s="906">
        <f>F84*G84</f>
        <v>0</v>
      </c>
    </row>
    <row r="85" spans="1:166" s="544" customFormat="1">
      <c r="A85" s="521"/>
      <c r="B85" s="521"/>
      <c r="C85" s="521"/>
      <c r="D85" s="521"/>
      <c r="E85" s="521"/>
      <c r="F85" s="522" t="s">
        <v>661</v>
      </c>
      <c r="G85" s="1017">
        <f>SUM(H62:H84)</f>
        <v>0</v>
      </c>
      <c r="H85" s="1018"/>
    </row>
    <row r="86" spans="1:166" s="544" customFormat="1">
      <c r="A86" s="524">
        <v>2</v>
      </c>
      <c r="B86" s="505" t="s">
        <v>662</v>
      </c>
      <c r="C86" s="506"/>
      <c r="D86" s="506"/>
      <c r="E86" s="506"/>
      <c r="F86" s="507"/>
      <c r="G86" s="508"/>
      <c r="H86" s="908"/>
    </row>
    <row r="87" spans="1:166" s="544" customFormat="1" ht="13">
      <c r="A87" s="504" t="s">
        <v>395</v>
      </c>
      <c r="B87" s="505" t="s">
        <v>362</v>
      </c>
      <c r="C87" s="506"/>
      <c r="D87" s="506"/>
      <c r="E87" s="506"/>
      <c r="F87" s="507"/>
      <c r="G87" s="508"/>
      <c r="H87" s="908"/>
    </row>
    <row r="88" spans="1:166" s="544" customFormat="1" ht="48">
      <c r="A88" s="510">
        <v>1</v>
      </c>
      <c r="B88" s="798" t="s">
        <v>642</v>
      </c>
      <c r="C88" s="802"/>
      <c r="D88" s="802"/>
      <c r="E88" s="746" t="s">
        <v>366</v>
      </c>
      <c r="F88" s="800">
        <v>90</v>
      </c>
      <c r="G88" s="747"/>
      <c r="H88" s="906">
        <f t="shared" ref="H88:H95" si="3">F88*G88</f>
        <v>0</v>
      </c>
    </row>
    <row r="89" spans="1:166" s="544" customFormat="1" ht="64">
      <c r="A89" s="510">
        <v>2</v>
      </c>
      <c r="B89" s="798" t="s">
        <v>643</v>
      </c>
      <c r="C89" s="802"/>
      <c r="D89" s="802"/>
      <c r="E89" s="803" t="s">
        <v>366</v>
      </c>
      <c r="F89" s="800">
        <v>100</v>
      </c>
      <c r="G89" s="747"/>
      <c r="H89" s="906">
        <f t="shared" si="3"/>
        <v>0</v>
      </c>
    </row>
    <row r="90" spans="1:166" s="544" customFormat="1" ht="48">
      <c r="A90" s="510">
        <v>3</v>
      </c>
      <c r="B90" s="798" t="s">
        <v>644</v>
      </c>
      <c r="C90" s="802"/>
      <c r="D90" s="802"/>
      <c r="E90" s="746" t="s">
        <v>366</v>
      </c>
      <c r="F90" s="800">
        <v>20</v>
      </c>
      <c r="G90" s="804"/>
      <c r="H90" s="906">
        <f t="shared" si="3"/>
        <v>0</v>
      </c>
    </row>
    <row r="91" spans="1:166" s="544" customFormat="1" ht="24">
      <c r="A91" s="510">
        <v>4</v>
      </c>
      <c r="B91" s="798" t="s">
        <v>645</v>
      </c>
      <c r="C91" s="802"/>
      <c r="D91" s="802"/>
      <c r="E91" s="803" t="s">
        <v>0</v>
      </c>
      <c r="F91" s="805">
        <v>1</v>
      </c>
      <c r="G91" s="748"/>
      <c r="H91" s="906">
        <f t="shared" si="3"/>
        <v>0</v>
      </c>
    </row>
    <row r="92" spans="1:166" s="544" customFormat="1" ht="24">
      <c r="A92" s="510">
        <v>5</v>
      </c>
      <c r="B92" s="798" t="s">
        <v>646</v>
      </c>
      <c r="C92" s="802"/>
      <c r="D92" s="802"/>
      <c r="E92" s="746" t="s">
        <v>366</v>
      </c>
      <c r="F92" s="800">
        <v>80</v>
      </c>
      <c r="G92" s="804"/>
      <c r="H92" s="906">
        <f t="shared" si="3"/>
        <v>0</v>
      </c>
    </row>
    <row r="93" spans="1:166" s="544" customFormat="1" ht="24">
      <c r="A93" s="510">
        <v>6</v>
      </c>
      <c r="B93" s="798" t="s">
        <v>647</v>
      </c>
      <c r="C93" s="802"/>
      <c r="D93" s="802"/>
      <c r="E93" s="803" t="s">
        <v>0</v>
      </c>
      <c r="F93" s="805">
        <v>3</v>
      </c>
      <c r="G93" s="748"/>
      <c r="H93" s="906">
        <f t="shared" si="3"/>
        <v>0</v>
      </c>
    </row>
    <row r="94" spans="1:166" s="544" customFormat="1" ht="72">
      <c r="A94" s="510">
        <v>7</v>
      </c>
      <c r="B94" s="798" t="s">
        <v>648</v>
      </c>
      <c r="C94" s="802"/>
      <c r="D94" s="802"/>
      <c r="E94" s="803" t="s">
        <v>366</v>
      </c>
      <c r="F94" s="805">
        <v>200</v>
      </c>
      <c r="G94" s="748"/>
      <c r="H94" s="906">
        <f t="shared" si="3"/>
        <v>0</v>
      </c>
    </row>
    <row r="95" spans="1:166" s="544" customFormat="1" ht="24">
      <c r="A95" s="510">
        <v>8</v>
      </c>
      <c r="B95" s="798" t="s">
        <v>374</v>
      </c>
      <c r="C95" s="802"/>
      <c r="D95" s="802"/>
      <c r="E95" s="746" t="s">
        <v>364</v>
      </c>
      <c r="F95" s="805">
        <v>1</v>
      </c>
      <c r="G95" s="747"/>
      <c r="H95" s="906">
        <f t="shared" si="3"/>
        <v>0</v>
      </c>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523"/>
      <c r="AK95" s="523"/>
      <c r="AL95" s="523"/>
      <c r="AM95" s="523"/>
      <c r="AN95" s="523"/>
      <c r="AO95" s="523"/>
      <c r="AP95" s="523"/>
      <c r="AQ95" s="523"/>
      <c r="AR95" s="523"/>
      <c r="AS95" s="523"/>
      <c r="AT95" s="523"/>
      <c r="AU95" s="523"/>
      <c r="AV95" s="523"/>
      <c r="AW95" s="523"/>
      <c r="AX95" s="523"/>
      <c r="AY95" s="523"/>
      <c r="AZ95" s="523"/>
      <c r="BA95" s="523"/>
      <c r="BB95" s="523"/>
      <c r="BC95" s="523"/>
      <c r="BD95" s="523"/>
      <c r="BE95" s="523"/>
      <c r="BF95" s="523"/>
      <c r="BG95" s="523"/>
      <c r="BH95" s="523"/>
      <c r="BI95" s="523"/>
      <c r="BJ95" s="523"/>
      <c r="BK95" s="523"/>
      <c r="BL95" s="523"/>
      <c r="BM95" s="523"/>
      <c r="BN95" s="523"/>
      <c r="BO95" s="523"/>
      <c r="BP95" s="523"/>
      <c r="BQ95" s="523"/>
      <c r="BR95" s="523"/>
      <c r="BS95" s="523"/>
      <c r="BT95" s="523"/>
      <c r="BU95" s="523"/>
      <c r="BV95" s="523"/>
      <c r="BW95" s="523"/>
      <c r="BX95" s="523"/>
      <c r="BY95" s="523"/>
      <c r="BZ95" s="523"/>
      <c r="CA95" s="523"/>
      <c r="CB95" s="523"/>
      <c r="CC95" s="523"/>
      <c r="CD95" s="523"/>
      <c r="CE95" s="523"/>
      <c r="CF95" s="523"/>
      <c r="CG95" s="523"/>
      <c r="CH95" s="523"/>
      <c r="CI95" s="523"/>
      <c r="CJ95" s="523"/>
      <c r="CK95" s="523"/>
      <c r="CL95" s="523"/>
      <c r="CM95" s="523"/>
      <c r="CN95" s="523"/>
      <c r="CO95" s="523"/>
      <c r="CP95" s="523"/>
      <c r="CQ95" s="523"/>
      <c r="CR95" s="523"/>
      <c r="CS95" s="523"/>
      <c r="CT95" s="523"/>
      <c r="CU95" s="523"/>
      <c r="CV95" s="523"/>
      <c r="CW95" s="523"/>
      <c r="CX95" s="523"/>
      <c r="CY95" s="523"/>
      <c r="CZ95" s="523"/>
      <c r="DA95" s="523"/>
      <c r="DB95" s="523"/>
      <c r="DC95" s="523"/>
      <c r="DD95" s="523"/>
      <c r="DE95" s="523"/>
      <c r="DF95" s="523"/>
      <c r="DG95" s="523"/>
      <c r="DH95" s="523"/>
      <c r="DI95" s="523"/>
      <c r="DJ95" s="523"/>
      <c r="DK95" s="523"/>
      <c r="DL95" s="523"/>
      <c r="DM95" s="523"/>
      <c r="DN95" s="523"/>
      <c r="DO95" s="523"/>
      <c r="DP95" s="523"/>
      <c r="DQ95" s="523"/>
      <c r="DR95" s="523"/>
      <c r="DS95" s="523"/>
      <c r="DT95" s="523"/>
      <c r="DU95" s="523"/>
      <c r="DV95" s="523"/>
      <c r="DW95" s="523"/>
      <c r="DX95" s="523"/>
      <c r="DY95" s="523"/>
      <c r="DZ95" s="523"/>
      <c r="EA95" s="523"/>
      <c r="EB95" s="523"/>
      <c r="EC95" s="523"/>
      <c r="ED95" s="523"/>
      <c r="EE95" s="523"/>
      <c r="EF95" s="523"/>
      <c r="EG95" s="523"/>
      <c r="EH95" s="523"/>
      <c r="EI95" s="523"/>
      <c r="EJ95" s="523"/>
      <c r="EK95" s="523"/>
      <c r="EL95" s="523"/>
      <c r="EM95" s="523"/>
      <c r="EN95" s="523"/>
      <c r="EO95" s="523"/>
      <c r="EP95" s="523"/>
      <c r="EQ95" s="523"/>
      <c r="ER95" s="523"/>
      <c r="ES95" s="523"/>
      <c r="ET95" s="523"/>
      <c r="EU95" s="523"/>
      <c r="EV95" s="523"/>
      <c r="EW95" s="523"/>
      <c r="EX95" s="523"/>
      <c r="EY95" s="523"/>
      <c r="EZ95" s="523"/>
      <c r="FA95" s="523"/>
      <c r="FB95" s="523"/>
      <c r="FC95" s="523"/>
      <c r="FD95" s="523"/>
      <c r="FE95" s="523"/>
      <c r="FF95" s="523"/>
      <c r="FG95" s="523"/>
      <c r="FH95" s="523"/>
      <c r="FI95" s="523"/>
      <c r="FJ95" s="523"/>
    </row>
    <row r="96" spans="1:166">
      <c r="A96" s="521"/>
      <c r="B96" s="521"/>
      <c r="C96" s="521"/>
      <c r="D96" s="521"/>
      <c r="E96" s="521"/>
      <c r="F96" s="522" t="s">
        <v>663</v>
      </c>
      <c r="G96" s="1017">
        <f>SUM(H88:H95)</f>
        <v>0</v>
      </c>
      <c r="H96" s="1018"/>
    </row>
    <row r="97" spans="1:8">
      <c r="A97" s="524">
        <v>2</v>
      </c>
      <c r="B97" s="505" t="s">
        <v>662</v>
      </c>
      <c r="C97" s="506"/>
      <c r="D97" s="506"/>
      <c r="E97" s="506"/>
      <c r="F97" s="529"/>
      <c r="G97" s="530"/>
      <c r="H97" s="908"/>
    </row>
    <row r="98" spans="1:8" ht="13">
      <c r="A98" s="504" t="s">
        <v>397</v>
      </c>
      <c r="B98" s="505" t="s">
        <v>377</v>
      </c>
      <c r="C98" s="506"/>
      <c r="D98" s="506"/>
      <c r="E98" s="506"/>
      <c r="F98" s="529"/>
      <c r="G98" s="530"/>
      <c r="H98" s="908"/>
    </row>
    <row r="99" spans="1:8" ht="72">
      <c r="A99" s="510">
        <f>1</f>
        <v>1</v>
      </c>
      <c r="B99" s="810" t="s">
        <v>650</v>
      </c>
      <c r="C99" s="802"/>
      <c r="D99" s="802"/>
      <c r="E99" s="746" t="s">
        <v>364</v>
      </c>
      <c r="F99" s="805">
        <v>1</v>
      </c>
      <c r="G99" s="747"/>
      <c r="H99" s="906">
        <f t="shared" ref="H99:H105" si="4">F99*G99</f>
        <v>0</v>
      </c>
    </row>
    <row r="100" spans="1:8" ht="84">
      <c r="A100" s="510">
        <v>2</v>
      </c>
      <c r="B100" s="798" t="s">
        <v>652</v>
      </c>
      <c r="C100" s="802"/>
      <c r="D100" s="802"/>
      <c r="E100" s="746" t="s">
        <v>364</v>
      </c>
      <c r="F100" s="800">
        <v>1</v>
      </c>
      <c r="G100" s="804"/>
      <c r="H100" s="906">
        <f t="shared" si="4"/>
        <v>0</v>
      </c>
    </row>
    <row r="101" spans="1:8" ht="132">
      <c r="A101" s="510">
        <v>3</v>
      </c>
      <c r="B101" s="798" t="s">
        <v>653</v>
      </c>
      <c r="C101" s="802"/>
      <c r="D101" s="802"/>
      <c r="E101" s="746" t="s">
        <v>366</v>
      </c>
      <c r="F101" s="803">
        <v>70</v>
      </c>
      <c r="G101" s="747"/>
      <c r="H101" s="906">
        <f t="shared" si="4"/>
        <v>0</v>
      </c>
    </row>
    <row r="102" spans="1:8" ht="24">
      <c r="A102" s="510">
        <f>A101+1</f>
        <v>4</v>
      </c>
      <c r="B102" s="798" t="s">
        <v>654</v>
      </c>
      <c r="C102" s="802"/>
      <c r="D102" s="802"/>
      <c r="E102" s="746" t="s">
        <v>655</v>
      </c>
      <c r="F102" s="803">
        <v>1</v>
      </c>
      <c r="G102" s="747"/>
      <c r="H102" s="906">
        <f t="shared" si="4"/>
        <v>0</v>
      </c>
    </row>
    <row r="103" spans="1:8" ht="36">
      <c r="A103" s="510">
        <f>A102+1</f>
        <v>5</v>
      </c>
      <c r="B103" s="798" t="s">
        <v>656</v>
      </c>
      <c r="C103" s="802"/>
      <c r="D103" s="802"/>
      <c r="E103" s="746" t="s">
        <v>364</v>
      </c>
      <c r="F103" s="803">
        <v>1</v>
      </c>
      <c r="G103" s="747"/>
      <c r="H103" s="906">
        <f t="shared" si="4"/>
        <v>0</v>
      </c>
    </row>
    <row r="104" spans="1:8" ht="24">
      <c r="A104" s="510">
        <f>A103+1</f>
        <v>6</v>
      </c>
      <c r="B104" s="798" t="s">
        <v>664</v>
      </c>
      <c r="C104" s="802"/>
      <c r="D104" s="802"/>
      <c r="E104" s="746" t="s">
        <v>364</v>
      </c>
      <c r="F104" s="805">
        <v>1</v>
      </c>
      <c r="G104" s="747"/>
      <c r="H104" s="906">
        <f t="shared" si="4"/>
        <v>0</v>
      </c>
    </row>
    <row r="105" spans="1:8" ht="36">
      <c r="A105" s="510">
        <f>A104+1</f>
        <v>7</v>
      </c>
      <c r="B105" s="798" t="s">
        <v>387</v>
      </c>
      <c r="C105" s="802"/>
      <c r="D105" s="802"/>
      <c r="E105" s="746" t="s">
        <v>388</v>
      </c>
      <c r="F105" s="803">
        <v>1</v>
      </c>
      <c r="G105" s="747"/>
      <c r="H105" s="906">
        <f t="shared" si="4"/>
        <v>0</v>
      </c>
    </row>
    <row r="106" spans="1:8" ht="13" thickBot="1">
      <c r="A106" s="521"/>
      <c r="B106" s="521"/>
      <c r="C106" s="521"/>
      <c r="D106" s="521"/>
      <c r="E106" s="521"/>
      <c r="F106" s="522" t="s">
        <v>665</v>
      </c>
      <c r="G106" s="1017">
        <f>SUM(H99:H105)</f>
        <v>0</v>
      </c>
      <c r="H106" s="1018"/>
    </row>
    <row r="107" spans="1:8" ht="13" thickBot="1">
      <c r="A107" s="538"/>
      <c r="B107" s="1019" t="s">
        <v>666</v>
      </c>
      <c r="C107" s="1020"/>
      <c r="D107" s="1020"/>
      <c r="E107" s="1020"/>
      <c r="F107" s="1021"/>
      <c r="G107" s="1022">
        <f>SUM(G85,G96,G106)</f>
        <v>0</v>
      </c>
      <c r="H107" s="1023"/>
    </row>
    <row r="110" spans="1:8" ht="26">
      <c r="A110" s="497">
        <v>3</v>
      </c>
      <c r="B110" s="498" t="s">
        <v>667</v>
      </c>
      <c r="C110" s="499"/>
      <c r="D110" s="499"/>
      <c r="E110" s="499"/>
      <c r="F110" s="500"/>
      <c r="G110" s="501"/>
      <c r="H110" s="913"/>
    </row>
    <row r="111" spans="1:8" ht="13">
      <c r="A111" s="504" t="s">
        <v>401</v>
      </c>
      <c r="B111" s="505" t="s">
        <v>351</v>
      </c>
      <c r="C111" s="506"/>
      <c r="D111" s="506"/>
      <c r="E111" s="506"/>
      <c r="F111" s="507"/>
      <c r="G111" s="508"/>
      <c r="H111" s="908"/>
    </row>
    <row r="112" spans="1:8" ht="48">
      <c r="A112" s="510">
        <f>1</f>
        <v>1</v>
      </c>
      <c r="B112" s="745" t="s">
        <v>614</v>
      </c>
      <c r="C112" s="746" t="s">
        <v>353</v>
      </c>
      <c r="D112" s="746" t="s">
        <v>353</v>
      </c>
      <c r="E112" s="746"/>
      <c r="F112" s="746"/>
      <c r="G112" s="747"/>
      <c r="H112" s="910"/>
    </row>
    <row r="113" spans="1:8">
      <c r="A113" s="510"/>
      <c r="B113" s="745" t="s">
        <v>615</v>
      </c>
      <c r="C113" s="746"/>
      <c r="D113" s="746"/>
      <c r="E113" s="746"/>
      <c r="F113" s="746"/>
      <c r="G113" s="747"/>
      <c r="H113" s="910"/>
    </row>
    <row r="114" spans="1:8" ht="48">
      <c r="A114" s="510"/>
      <c r="B114" s="745" t="s">
        <v>660</v>
      </c>
      <c r="C114" s="746"/>
      <c r="D114" s="746"/>
      <c r="E114" s="746"/>
      <c r="F114" s="746"/>
      <c r="G114" s="747"/>
      <c r="H114" s="910"/>
    </row>
    <row r="115" spans="1:8" ht="24">
      <c r="A115" s="510"/>
      <c r="B115" s="745" t="s">
        <v>617</v>
      </c>
      <c r="C115" s="746"/>
      <c r="D115" s="746"/>
      <c r="E115" s="746"/>
      <c r="F115" s="746"/>
      <c r="G115" s="747"/>
      <c r="H115" s="910"/>
    </row>
    <row r="116" spans="1:8" ht="168">
      <c r="A116" s="510"/>
      <c r="B116" s="745" t="s">
        <v>618</v>
      </c>
      <c r="C116" s="746"/>
      <c r="D116" s="746"/>
      <c r="E116" s="746"/>
      <c r="F116" s="746"/>
      <c r="G116" s="747"/>
      <c r="H116" s="910"/>
    </row>
    <row r="117" spans="1:8" ht="24">
      <c r="A117" s="510"/>
      <c r="B117" s="745" t="s">
        <v>619</v>
      </c>
      <c r="C117" s="746"/>
      <c r="D117" s="746"/>
      <c r="E117" s="746"/>
      <c r="F117" s="746"/>
      <c r="G117" s="747"/>
      <c r="H117" s="910"/>
    </row>
    <row r="118" spans="1:8" ht="24">
      <c r="A118" s="510"/>
      <c r="B118" s="745" t="s">
        <v>620</v>
      </c>
      <c r="C118" s="746"/>
      <c r="D118" s="746"/>
      <c r="E118" s="746"/>
      <c r="F118" s="746"/>
      <c r="G118" s="747"/>
      <c r="H118" s="910"/>
    </row>
    <row r="119" spans="1:8" ht="36">
      <c r="A119" s="510"/>
      <c r="B119" s="745" t="s">
        <v>621</v>
      </c>
      <c r="C119" s="746"/>
      <c r="D119" s="746"/>
      <c r="E119" s="746"/>
      <c r="F119" s="746"/>
      <c r="G119" s="747"/>
      <c r="H119" s="910"/>
    </row>
    <row r="120" spans="1:8">
      <c r="A120" s="510"/>
      <c r="B120" s="745" t="s">
        <v>622</v>
      </c>
      <c r="C120" s="746"/>
      <c r="D120" s="746"/>
      <c r="E120" s="746"/>
      <c r="F120" s="746"/>
      <c r="G120" s="747"/>
      <c r="H120" s="910"/>
    </row>
    <row r="121" spans="1:8" ht="84">
      <c r="A121" s="510"/>
      <c r="B121" s="749" t="s">
        <v>623</v>
      </c>
      <c r="C121" s="746"/>
      <c r="D121" s="746"/>
      <c r="E121" s="746"/>
      <c r="F121" s="746"/>
      <c r="G121" s="747"/>
      <c r="H121" s="910"/>
    </row>
    <row r="122" spans="1:8" ht="24">
      <c r="A122" s="510"/>
      <c r="B122" s="745" t="s">
        <v>624</v>
      </c>
      <c r="C122" s="746"/>
      <c r="D122" s="746"/>
      <c r="E122" s="746"/>
      <c r="F122" s="746"/>
      <c r="G122" s="747"/>
      <c r="H122" s="910"/>
    </row>
    <row r="123" spans="1:8" ht="24">
      <c r="A123" s="510"/>
      <c r="B123" s="745" t="s">
        <v>625</v>
      </c>
      <c r="C123" s="746"/>
      <c r="D123" s="746"/>
      <c r="E123" s="746"/>
      <c r="F123" s="746"/>
      <c r="G123" s="747"/>
      <c r="H123" s="910"/>
    </row>
    <row r="124" spans="1:8" ht="24">
      <c r="A124" s="510"/>
      <c r="B124" s="745" t="s">
        <v>626</v>
      </c>
      <c r="C124" s="746"/>
      <c r="D124" s="746"/>
      <c r="E124" s="746"/>
      <c r="F124" s="746"/>
      <c r="G124" s="747"/>
      <c r="H124" s="910"/>
    </row>
    <row r="125" spans="1:8" ht="24">
      <c r="A125" s="510"/>
      <c r="B125" s="750" t="s">
        <v>627</v>
      </c>
      <c r="C125" s="746"/>
      <c r="D125" s="746"/>
      <c r="E125" s="746"/>
      <c r="F125" s="746"/>
      <c r="G125" s="747"/>
      <c r="H125" s="910"/>
    </row>
    <row r="126" spans="1:8">
      <c r="A126" s="510"/>
      <c r="B126" s="745" t="s">
        <v>628</v>
      </c>
      <c r="C126" s="746"/>
      <c r="D126" s="746"/>
      <c r="E126" s="746"/>
      <c r="F126" s="746"/>
      <c r="G126" s="747"/>
      <c r="H126" s="910"/>
    </row>
    <row r="127" spans="1:8" ht="24">
      <c r="A127" s="510"/>
      <c r="B127" s="745" t="s">
        <v>629</v>
      </c>
      <c r="C127" s="746"/>
      <c r="D127" s="746"/>
      <c r="E127" s="746"/>
      <c r="F127" s="746"/>
      <c r="G127" s="747"/>
      <c r="H127" s="910"/>
    </row>
    <row r="128" spans="1:8">
      <c r="A128" s="585"/>
      <c r="B128" s="752" t="s">
        <v>630</v>
      </c>
      <c r="C128" s="746"/>
      <c r="D128" s="746"/>
      <c r="E128" s="746"/>
      <c r="F128" s="746"/>
      <c r="G128" s="747"/>
      <c r="H128" s="910"/>
    </row>
    <row r="129" spans="1:8" ht="24">
      <c r="A129" s="510"/>
      <c r="B129" s="750" t="s">
        <v>631</v>
      </c>
      <c r="C129" s="746"/>
      <c r="D129" s="746"/>
      <c r="E129" s="746"/>
      <c r="F129" s="746"/>
      <c r="G129" s="747"/>
      <c r="H129" s="910"/>
    </row>
    <row r="130" spans="1:8" ht="24">
      <c r="A130" s="510"/>
      <c r="B130" s="750" t="s">
        <v>632</v>
      </c>
      <c r="C130" s="746"/>
      <c r="D130" s="746"/>
      <c r="E130" s="746"/>
      <c r="F130" s="746"/>
      <c r="G130" s="747"/>
      <c r="H130" s="910"/>
    </row>
    <row r="131" spans="1:8">
      <c r="A131" s="510"/>
      <c r="B131" s="753" t="s">
        <v>633</v>
      </c>
      <c r="C131" s="746"/>
      <c r="D131" s="746"/>
      <c r="E131" s="746"/>
      <c r="F131" s="746"/>
      <c r="G131" s="747"/>
      <c r="H131" s="910"/>
    </row>
    <row r="132" spans="1:8" ht="24">
      <c r="A132" s="510"/>
      <c r="B132" s="750" t="s">
        <v>634</v>
      </c>
      <c r="C132" s="746"/>
      <c r="D132" s="746"/>
      <c r="E132" s="746"/>
      <c r="F132" s="746"/>
      <c r="G132" s="747"/>
      <c r="H132" s="910"/>
    </row>
    <row r="133" spans="1:8" ht="24">
      <c r="A133" s="510"/>
      <c r="B133" s="750" t="s">
        <v>635</v>
      </c>
      <c r="C133" s="746"/>
      <c r="D133" s="746"/>
      <c r="E133" s="746"/>
      <c r="F133" s="746"/>
      <c r="G133" s="747"/>
      <c r="H133" s="910"/>
    </row>
    <row r="134" spans="1:8" ht="216">
      <c r="A134" s="510"/>
      <c r="B134" s="749" t="s">
        <v>636</v>
      </c>
      <c r="C134" s="746" t="s">
        <v>353</v>
      </c>
      <c r="D134" s="746" t="s">
        <v>353</v>
      </c>
      <c r="E134" s="754" t="s">
        <v>0</v>
      </c>
      <c r="F134" s="755">
        <v>1</v>
      </c>
      <c r="G134" s="747"/>
      <c r="H134" s="906">
        <f>F134*G134</f>
        <v>0</v>
      </c>
    </row>
    <row r="135" spans="1:8">
      <c r="A135" s="521"/>
      <c r="B135" s="521"/>
      <c r="C135" s="521"/>
      <c r="D135" s="521"/>
      <c r="E135" s="521"/>
      <c r="F135" s="522" t="s">
        <v>668</v>
      </c>
      <c r="G135" s="1017">
        <f>SUM(H112:H134)</f>
        <v>0</v>
      </c>
      <c r="H135" s="1018"/>
    </row>
    <row r="136" spans="1:8">
      <c r="A136" s="524">
        <v>3</v>
      </c>
      <c r="B136" s="505" t="s">
        <v>669</v>
      </c>
      <c r="C136" s="506"/>
      <c r="D136" s="506"/>
      <c r="E136" s="506"/>
      <c r="F136" s="507"/>
      <c r="G136" s="508"/>
      <c r="H136" s="908"/>
    </row>
    <row r="137" spans="1:8" ht="13">
      <c r="A137" s="504" t="s">
        <v>404</v>
      </c>
      <c r="B137" s="505" t="s">
        <v>362</v>
      </c>
      <c r="C137" s="506"/>
      <c r="D137" s="506"/>
      <c r="E137" s="506"/>
      <c r="F137" s="507"/>
      <c r="G137" s="508"/>
      <c r="H137" s="908"/>
    </row>
    <row r="138" spans="1:8" ht="48">
      <c r="A138" s="510">
        <v>1</v>
      </c>
      <c r="B138" s="798" t="s">
        <v>642</v>
      </c>
      <c r="C138" s="802"/>
      <c r="D138" s="802"/>
      <c r="E138" s="746" t="s">
        <v>366</v>
      </c>
      <c r="F138" s="800">
        <v>90</v>
      </c>
      <c r="G138" s="747"/>
      <c r="H138" s="906">
        <f t="shared" ref="H138:H145" si="5">F138*G138</f>
        <v>0</v>
      </c>
    </row>
    <row r="139" spans="1:8" ht="64">
      <c r="A139" s="510">
        <v>2</v>
      </c>
      <c r="B139" s="798" t="s">
        <v>643</v>
      </c>
      <c r="C139" s="802"/>
      <c r="D139" s="802"/>
      <c r="E139" s="803" t="s">
        <v>366</v>
      </c>
      <c r="F139" s="800">
        <v>100</v>
      </c>
      <c r="G139" s="747"/>
      <c r="H139" s="906">
        <f t="shared" si="5"/>
        <v>0</v>
      </c>
    </row>
    <row r="140" spans="1:8" ht="48">
      <c r="A140" s="510">
        <v>3</v>
      </c>
      <c r="B140" s="798" t="s">
        <v>644</v>
      </c>
      <c r="C140" s="802"/>
      <c r="D140" s="802"/>
      <c r="E140" s="746" t="s">
        <v>366</v>
      </c>
      <c r="F140" s="800">
        <v>20</v>
      </c>
      <c r="G140" s="804"/>
      <c r="H140" s="906">
        <f t="shared" si="5"/>
        <v>0</v>
      </c>
    </row>
    <row r="141" spans="1:8" ht="24">
      <c r="A141" s="510">
        <v>4</v>
      </c>
      <c r="B141" s="798" t="s">
        <v>645</v>
      </c>
      <c r="C141" s="802"/>
      <c r="D141" s="802"/>
      <c r="E141" s="803" t="s">
        <v>0</v>
      </c>
      <c r="F141" s="805">
        <v>1</v>
      </c>
      <c r="G141" s="748"/>
      <c r="H141" s="906">
        <f t="shared" si="5"/>
        <v>0</v>
      </c>
    </row>
    <row r="142" spans="1:8" ht="24">
      <c r="A142" s="510">
        <v>5</v>
      </c>
      <c r="B142" s="798" t="s">
        <v>646</v>
      </c>
      <c r="C142" s="802"/>
      <c r="D142" s="802"/>
      <c r="E142" s="746" t="s">
        <v>366</v>
      </c>
      <c r="F142" s="800">
        <v>90</v>
      </c>
      <c r="G142" s="804"/>
      <c r="H142" s="906">
        <f t="shared" si="5"/>
        <v>0</v>
      </c>
    </row>
    <row r="143" spans="1:8" ht="24">
      <c r="A143" s="510">
        <v>6</v>
      </c>
      <c r="B143" s="798" t="s">
        <v>647</v>
      </c>
      <c r="C143" s="802"/>
      <c r="D143" s="802"/>
      <c r="E143" s="803" t="s">
        <v>0</v>
      </c>
      <c r="F143" s="805">
        <v>3</v>
      </c>
      <c r="G143" s="748"/>
      <c r="H143" s="906">
        <f t="shared" si="5"/>
        <v>0</v>
      </c>
    </row>
    <row r="144" spans="1:8" ht="72">
      <c r="A144" s="510">
        <v>7</v>
      </c>
      <c r="B144" s="798" t="s">
        <v>648</v>
      </c>
      <c r="C144" s="802"/>
      <c r="D144" s="802"/>
      <c r="E144" s="803" t="s">
        <v>366</v>
      </c>
      <c r="F144" s="805">
        <v>200</v>
      </c>
      <c r="G144" s="748"/>
      <c r="H144" s="906">
        <f t="shared" si="5"/>
        <v>0</v>
      </c>
    </row>
    <row r="145" spans="1:8" ht="24">
      <c r="A145" s="510">
        <v>8</v>
      </c>
      <c r="B145" s="798" t="s">
        <v>374</v>
      </c>
      <c r="C145" s="802"/>
      <c r="D145" s="802"/>
      <c r="E145" s="746" t="s">
        <v>364</v>
      </c>
      <c r="F145" s="805">
        <v>1</v>
      </c>
      <c r="G145" s="747"/>
      <c r="H145" s="906">
        <f t="shared" si="5"/>
        <v>0</v>
      </c>
    </row>
    <row r="146" spans="1:8">
      <c r="A146" s="521"/>
      <c r="B146" s="521"/>
      <c r="C146" s="521"/>
      <c r="D146" s="521"/>
      <c r="E146" s="521"/>
      <c r="F146" s="522" t="s">
        <v>670</v>
      </c>
      <c r="G146" s="1017">
        <f>SUM(H138:H145)</f>
        <v>0</v>
      </c>
      <c r="H146" s="1018"/>
    </row>
    <row r="147" spans="1:8">
      <c r="A147" s="524">
        <v>3</v>
      </c>
      <c r="B147" s="505" t="s">
        <v>669</v>
      </c>
      <c r="C147" s="506"/>
      <c r="D147" s="506"/>
      <c r="E147" s="506"/>
      <c r="F147" s="529"/>
      <c r="G147" s="530"/>
      <c r="H147" s="908"/>
    </row>
    <row r="148" spans="1:8" ht="13">
      <c r="A148" s="504" t="s">
        <v>406</v>
      </c>
      <c r="B148" s="505" t="s">
        <v>377</v>
      </c>
      <c r="C148" s="506"/>
      <c r="D148" s="506"/>
      <c r="E148" s="506"/>
      <c r="F148" s="529"/>
      <c r="G148" s="530"/>
      <c r="H148" s="908"/>
    </row>
    <row r="149" spans="1:8" ht="72">
      <c r="A149" s="510">
        <f>1</f>
        <v>1</v>
      </c>
      <c r="B149" s="810" t="s">
        <v>650</v>
      </c>
      <c r="C149" s="802"/>
      <c r="D149" s="802"/>
      <c r="E149" s="746" t="s">
        <v>364</v>
      </c>
      <c r="F149" s="805">
        <v>1</v>
      </c>
      <c r="G149" s="747"/>
      <c r="H149" s="906">
        <f t="shared" ref="H149:H155" si="6">F149*G149</f>
        <v>0</v>
      </c>
    </row>
    <row r="150" spans="1:8" ht="84">
      <c r="A150" s="510">
        <v>2</v>
      </c>
      <c r="B150" s="798" t="s">
        <v>652</v>
      </c>
      <c r="C150" s="802"/>
      <c r="D150" s="802"/>
      <c r="E150" s="746" t="s">
        <v>364</v>
      </c>
      <c r="F150" s="800">
        <v>1</v>
      </c>
      <c r="G150" s="804"/>
      <c r="H150" s="906">
        <f t="shared" si="6"/>
        <v>0</v>
      </c>
    </row>
    <row r="151" spans="1:8" ht="132">
      <c r="A151" s="510">
        <v>3</v>
      </c>
      <c r="B151" s="798" t="s">
        <v>653</v>
      </c>
      <c r="C151" s="802"/>
      <c r="D151" s="802"/>
      <c r="E151" s="746" t="s">
        <v>366</v>
      </c>
      <c r="F151" s="803">
        <v>70</v>
      </c>
      <c r="G151" s="747"/>
      <c r="H151" s="906">
        <f t="shared" si="6"/>
        <v>0</v>
      </c>
    </row>
    <row r="152" spans="1:8" ht="24">
      <c r="A152" s="510">
        <f>A151+1</f>
        <v>4</v>
      </c>
      <c r="B152" s="798" t="s">
        <v>654</v>
      </c>
      <c r="C152" s="802"/>
      <c r="D152" s="802"/>
      <c r="E152" s="746" t="s">
        <v>655</v>
      </c>
      <c r="F152" s="803">
        <v>1</v>
      </c>
      <c r="G152" s="747"/>
      <c r="H152" s="906">
        <f t="shared" si="6"/>
        <v>0</v>
      </c>
    </row>
    <row r="153" spans="1:8" ht="36">
      <c r="A153" s="510">
        <f>A152+1</f>
        <v>5</v>
      </c>
      <c r="B153" s="798" t="s">
        <v>656</v>
      </c>
      <c r="C153" s="802"/>
      <c r="D153" s="802"/>
      <c r="E153" s="746" t="s">
        <v>364</v>
      </c>
      <c r="F153" s="803">
        <v>1</v>
      </c>
      <c r="G153" s="747"/>
      <c r="H153" s="906">
        <f t="shared" si="6"/>
        <v>0</v>
      </c>
    </row>
    <row r="154" spans="1:8" ht="24">
      <c r="A154" s="510">
        <f>A153+1</f>
        <v>6</v>
      </c>
      <c r="B154" s="798" t="s">
        <v>664</v>
      </c>
      <c r="C154" s="802"/>
      <c r="D154" s="802"/>
      <c r="E154" s="746" t="s">
        <v>364</v>
      </c>
      <c r="F154" s="805">
        <v>1</v>
      </c>
      <c r="G154" s="747"/>
      <c r="H154" s="906">
        <f t="shared" si="6"/>
        <v>0</v>
      </c>
    </row>
    <row r="155" spans="1:8" ht="36">
      <c r="A155" s="510">
        <f>A154+1</f>
        <v>7</v>
      </c>
      <c r="B155" s="798" t="s">
        <v>387</v>
      </c>
      <c r="C155" s="802"/>
      <c r="D155" s="802"/>
      <c r="E155" s="746" t="s">
        <v>388</v>
      </c>
      <c r="F155" s="803">
        <v>1</v>
      </c>
      <c r="G155" s="747"/>
      <c r="H155" s="906">
        <f t="shared" si="6"/>
        <v>0</v>
      </c>
    </row>
    <row r="156" spans="1:8" ht="13" thickBot="1">
      <c r="A156" s="521"/>
      <c r="B156" s="521"/>
      <c r="C156" s="521"/>
      <c r="D156" s="521"/>
      <c r="E156" s="521"/>
      <c r="F156" s="522" t="s">
        <v>671</v>
      </c>
      <c r="G156" s="1017">
        <f>SUM(H149:H155)</f>
        <v>0</v>
      </c>
      <c r="H156" s="1018"/>
    </row>
    <row r="157" spans="1:8" ht="13" thickBot="1">
      <c r="A157" s="538"/>
      <c r="B157" s="1019" t="s">
        <v>672</v>
      </c>
      <c r="C157" s="1020"/>
      <c r="D157" s="1020"/>
      <c r="E157" s="1020"/>
      <c r="F157" s="1021"/>
      <c r="G157" s="1022">
        <f>SUM(G135,G146,G156)</f>
        <v>0</v>
      </c>
      <c r="H157" s="1023"/>
    </row>
    <row r="160" spans="1:8">
      <c r="A160" s="524">
        <v>4</v>
      </c>
      <c r="B160" s="556" t="s">
        <v>673</v>
      </c>
      <c r="C160" s="557"/>
      <c r="D160" s="557"/>
      <c r="E160" s="557"/>
      <c r="F160" s="558"/>
      <c r="G160" s="559"/>
      <c r="H160" s="890"/>
    </row>
    <row r="161" spans="1:8" ht="13">
      <c r="A161" s="504" t="s">
        <v>410</v>
      </c>
      <c r="B161" s="556" t="s">
        <v>602</v>
      </c>
      <c r="C161" s="557"/>
      <c r="D161" s="557"/>
      <c r="E161" s="557"/>
      <c r="F161" s="558"/>
      <c r="G161" s="559"/>
      <c r="H161" s="890"/>
    </row>
    <row r="162" spans="1:8" ht="108">
      <c r="A162" s="510">
        <v>1</v>
      </c>
      <c r="B162" s="810" t="s">
        <v>674</v>
      </c>
      <c r="C162" s="746"/>
      <c r="D162" s="746"/>
      <c r="E162" s="746" t="s">
        <v>563</v>
      </c>
      <c r="F162" s="805">
        <v>1</v>
      </c>
      <c r="G162" s="747"/>
      <c r="H162" s="906">
        <f>F162*G162</f>
        <v>0</v>
      </c>
    </row>
    <row r="163" spans="1:8">
      <c r="A163" s="550"/>
      <c r="B163" s="550"/>
      <c r="C163" s="550"/>
      <c r="D163" s="550"/>
      <c r="E163" s="550"/>
      <c r="F163" s="551" t="s">
        <v>675</v>
      </c>
      <c r="G163" s="1026">
        <f>SUM(H162)</f>
        <v>0</v>
      </c>
      <c r="H163" s="1027"/>
    </row>
    <row r="169" spans="1:8">
      <c r="A169" s="592"/>
      <c r="B169" s="553" t="s">
        <v>605</v>
      </c>
      <c r="C169" s="593"/>
      <c r="D169" s="593"/>
      <c r="E169" s="554"/>
      <c r="F169" s="555"/>
      <c r="G169" s="594"/>
      <c r="H169" s="927"/>
    </row>
    <row r="170" spans="1:8" ht="26">
      <c r="A170" s="524">
        <v>1</v>
      </c>
      <c r="B170" s="568" t="s">
        <v>613</v>
      </c>
      <c r="C170" s="568"/>
      <c r="D170" s="568"/>
      <c r="E170" s="506"/>
      <c r="F170" s="508"/>
      <c r="G170" s="1029"/>
      <c r="H170" s="1030"/>
    </row>
    <row r="171" spans="1:8" ht="13">
      <c r="A171" s="571" t="s">
        <v>350</v>
      </c>
      <c r="B171" s="572" t="s">
        <v>351</v>
      </c>
      <c r="C171" s="573"/>
      <c r="D171" s="573"/>
      <c r="E171" s="574"/>
      <c r="F171" s="575"/>
      <c r="G171" s="1031">
        <f>G33</f>
        <v>0</v>
      </c>
      <c r="H171" s="1032"/>
    </row>
    <row r="172" spans="1:8" ht="13">
      <c r="A172" s="571" t="s">
        <v>361</v>
      </c>
      <c r="B172" s="572" t="s">
        <v>362</v>
      </c>
      <c r="C172" s="573"/>
      <c r="D172" s="573"/>
      <c r="E172" s="574"/>
      <c r="F172" s="575"/>
      <c r="G172" s="1031">
        <f>G45</f>
        <v>0</v>
      </c>
      <c r="H172" s="1032"/>
    </row>
    <row r="173" spans="1:8" ht="13">
      <c r="A173" s="571" t="s">
        <v>376</v>
      </c>
      <c r="B173" s="572" t="s">
        <v>377</v>
      </c>
      <c r="C173" s="573"/>
      <c r="D173" s="573"/>
      <c r="E173" s="574"/>
      <c r="F173" s="575"/>
      <c r="G173" s="1031">
        <f>G56</f>
        <v>0</v>
      </c>
      <c r="H173" s="1032"/>
    </row>
    <row r="174" spans="1:8">
      <c r="A174" s="576"/>
      <c r="B174" s="577"/>
      <c r="C174" s="578"/>
      <c r="D174" s="579"/>
      <c r="E174" s="579"/>
      <c r="F174" s="580" t="s">
        <v>676</v>
      </c>
      <c r="G174" s="1033">
        <f>SUM(G171:H173)</f>
        <v>0</v>
      </c>
      <c r="H174" s="1034"/>
    </row>
    <row r="175" spans="1:8" ht="26">
      <c r="A175" s="524">
        <v>2</v>
      </c>
      <c r="B175" s="581" t="s">
        <v>659</v>
      </c>
      <c r="C175" s="568"/>
      <c r="D175" s="568"/>
      <c r="E175" s="506"/>
      <c r="F175" s="508"/>
      <c r="G175" s="1029"/>
      <c r="H175" s="1030"/>
    </row>
    <row r="176" spans="1:8" ht="13">
      <c r="A176" s="571" t="s">
        <v>420</v>
      </c>
      <c r="B176" s="572" t="s">
        <v>351</v>
      </c>
      <c r="C176" s="568"/>
      <c r="D176" s="568"/>
      <c r="E176" s="506"/>
      <c r="F176" s="575"/>
      <c r="G176" s="1031">
        <f>G85</f>
        <v>0</v>
      </c>
      <c r="H176" s="1032"/>
    </row>
    <row r="177" spans="1:8" ht="13">
      <c r="A177" s="571" t="s">
        <v>423</v>
      </c>
      <c r="B177" s="572" t="s">
        <v>362</v>
      </c>
      <c r="C177" s="568"/>
      <c r="D177" s="568"/>
      <c r="E177" s="506"/>
      <c r="F177" s="575"/>
      <c r="G177" s="1031">
        <f>G96</f>
        <v>0</v>
      </c>
      <c r="H177" s="1032"/>
    </row>
    <row r="178" spans="1:8" ht="13">
      <c r="A178" s="571" t="s">
        <v>425</v>
      </c>
      <c r="B178" s="572" t="s">
        <v>377</v>
      </c>
      <c r="C178" s="573"/>
      <c r="D178" s="573"/>
      <c r="E178" s="574"/>
      <c r="F178" s="575"/>
      <c r="G178" s="1031">
        <f>G106</f>
        <v>0</v>
      </c>
      <c r="H178" s="1032"/>
    </row>
    <row r="179" spans="1:8">
      <c r="A179" s="576"/>
      <c r="B179" s="577"/>
      <c r="C179" s="578"/>
      <c r="D179" s="579"/>
      <c r="E179" s="579"/>
      <c r="F179" s="580" t="s">
        <v>677</v>
      </c>
      <c r="G179" s="1033">
        <f>SUM(G176:H178)</f>
        <v>0</v>
      </c>
      <c r="H179" s="1034"/>
    </row>
    <row r="180" spans="1:8" ht="26">
      <c r="A180" s="524">
        <v>3</v>
      </c>
      <c r="B180" s="568" t="s">
        <v>667</v>
      </c>
      <c r="C180" s="568"/>
      <c r="D180" s="568"/>
      <c r="E180" s="506"/>
      <c r="F180" s="508"/>
      <c r="G180" s="1029"/>
      <c r="H180" s="1030"/>
    </row>
    <row r="181" spans="1:8" ht="13">
      <c r="A181" s="571" t="s">
        <v>483</v>
      </c>
      <c r="B181" s="572" t="s">
        <v>351</v>
      </c>
      <c r="C181" s="568"/>
      <c r="D181" s="568"/>
      <c r="E181" s="506"/>
      <c r="F181" s="575"/>
      <c r="G181" s="1031">
        <f>G135</f>
        <v>0</v>
      </c>
      <c r="H181" s="1032"/>
    </row>
    <row r="182" spans="1:8" ht="13">
      <c r="A182" s="571" t="s">
        <v>486</v>
      </c>
      <c r="B182" s="572" t="s">
        <v>362</v>
      </c>
      <c r="C182" s="568"/>
      <c r="D182" s="568"/>
      <c r="E182" s="506"/>
      <c r="F182" s="575"/>
      <c r="G182" s="1031">
        <f>G146</f>
        <v>0</v>
      </c>
      <c r="H182" s="1032"/>
    </row>
    <row r="183" spans="1:8" ht="13">
      <c r="A183" s="571" t="s">
        <v>488</v>
      </c>
      <c r="B183" s="572" t="s">
        <v>377</v>
      </c>
      <c r="C183" s="573"/>
      <c r="D183" s="573"/>
      <c r="E183" s="574"/>
      <c r="F183" s="575"/>
      <c r="G183" s="1031">
        <f>G156</f>
        <v>0</v>
      </c>
      <c r="H183" s="1032"/>
    </row>
    <row r="184" spans="1:8">
      <c r="A184" s="576"/>
      <c r="B184" s="577"/>
      <c r="C184" s="578"/>
      <c r="D184" s="579"/>
      <c r="E184" s="579"/>
      <c r="F184" s="580" t="s">
        <v>678</v>
      </c>
      <c r="G184" s="1033">
        <f>SUM(G181:H183)</f>
        <v>0</v>
      </c>
      <c r="H184" s="1034"/>
    </row>
    <row r="185" spans="1:8">
      <c r="A185" s="524">
        <v>4</v>
      </c>
      <c r="B185" s="582" t="s">
        <v>679</v>
      </c>
      <c r="C185" s="568"/>
      <c r="D185" s="568"/>
      <c r="E185" s="506"/>
      <c r="F185" s="508"/>
      <c r="G185" s="1029"/>
      <c r="H185" s="1030"/>
    </row>
    <row r="186" spans="1:8" ht="13">
      <c r="A186" s="571" t="s">
        <v>601</v>
      </c>
      <c r="B186" s="572" t="s">
        <v>602</v>
      </c>
      <c r="C186" s="568"/>
      <c r="D186" s="568"/>
      <c r="E186" s="506"/>
      <c r="F186" s="575"/>
      <c r="G186" s="1031">
        <f>G163</f>
        <v>0</v>
      </c>
      <c r="H186" s="1032"/>
    </row>
    <row r="187" spans="1:8" ht="13" thickBot="1">
      <c r="A187" s="576"/>
      <c r="B187" s="577"/>
      <c r="C187" s="578"/>
      <c r="D187" s="579"/>
      <c r="E187" s="579"/>
      <c r="F187" s="580" t="s">
        <v>680</v>
      </c>
      <c r="G187" s="1033">
        <f>SUM(G186)</f>
        <v>0</v>
      </c>
      <c r="H187" s="1034"/>
    </row>
    <row r="188" spans="1:8" ht="14" thickBot="1">
      <c r="A188" s="538"/>
      <c r="B188" s="1019" t="s">
        <v>681</v>
      </c>
      <c r="C188" s="1043"/>
      <c r="D188" s="1043"/>
      <c r="E188" s="1043"/>
      <c r="F188" s="1044"/>
      <c r="G188" s="1022">
        <f>SUM(G174,G179,G184,G187)</f>
        <v>0</v>
      </c>
      <c r="H188" s="1023"/>
    </row>
  </sheetData>
  <customSheetViews>
    <customSheetView guid="{D18DB499-0579-FF4A-9B8B-3F60D92FC7BB}" scale="162" topLeftCell="A41">
      <selection activeCell="G45" sqref="G45:H45"/>
      <pageMargins left="0.7" right="0.7" top="0.75" bottom="0.75" header="0.3" footer="0.3"/>
      <pageSetup paperSize="9" orientation="portrait" r:id="rId1"/>
    </customSheetView>
    <customSheetView guid="{CDB37B5C-25E8-6845-A1FE-C2EB28E94FE7}" topLeftCell="A100">
      <selection activeCell="B28" sqref="B28"/>
      <pageMargins left="0.7" right="0.7" top="0.75" bottom="0.75" header="0.3" footer="0.3"/>
      <pageSetup paperSize="9" orientation="portrait" r:id="rId2"/>
    </customSheetView>
    <customSheetView guid="{EB3190D5-F4CE-42A5-A802-28C41937F1DA}" topLeftCell="A100">
      <selection activeCell="B28" sqref="B28"/>
      <pageMargins left="0.7" right="0.7" top="0.75" bottom="0.75" header="0.3" footer="0.3"/>
      <pageSetup paperSize="9" orientation="portrait" r:id="rId3"/>
    </customSheetView>
  </customSheetViews>
  <mergeCells count="39">
    <mergeCell ref="G181:H181"/>
    <mergeCell ref="B188:F188"/>
    <mergeCell ref="G188:H188"/>
    <mergeCell ref="G182:H182"/>
    <mergeCell ref="G183:H183"/>
    <mergeCell ref="G184:H184"/>
    <mergeCell ref="G185:H185"/>
    <mergeCell ref="G186:H186"/>
    <mergeCell ref="G187:H187"/>
    <mergeCell ref="G176:H176"/>
    <mergeCell ref="G177:H177"/>
    <mergeCell ref="G178:H178"/>
    <mergeCell ref="G179:H179"/>
    <mergeCell ref="G180:H180"/>
    <mergeCell ref="G171:H171"/>
    <mergeCell ref="G172:H172"/>
    <mergeCell ref="G173:H173"/>
    <mergeCell ref="G174:H174"/>
    <mergeCell ref="G175:H175"/>
    <mergeCell ref="G156:H156"/>
    <mergeCell ref="B157:F157"/>
    <mergeCell ref="G157:H157"/>
    <mergeCell ref="G163:H163"/>
    <mergeCell ref="G170:H170"/>
    <mergeCell ref="G106:H106"/>
    <mergeCell ref="B107:F107"/>
    <mergeCell ref="G107:H107"/>
    <mergeCell ref="G135:H135"/>
    <mergeCell ref="G146:H146"/>
    <mergeCell ref="G56:H56"/>
    <mergeCell ref="B57:F57"/>
    <mergeCell ref="G57:H57"/>
    <mergeCell ref="G85:H85"/>
    <mergeCell ref="G96:H96"/>
    <mergeCell ref="A1:B2"/>
    <mergeCell ref="C1:G1"/>
    <mergeCell ref="C2:G2"/>
    <mergeCell ref="G33:H33"/>
    <mergeCell ref="G45:H45"/>
  </mergeCells>
  <conditionalFormatting sqref="F53">
    <cfRule type="cellIs" dxfId="216" priority="53" stopIfTrue="1" operator="equal">
      <formula>0</formula>
    </cfRule>
  </conditionalFormatting>
  <conditionalFormatting sqref="F36">
    <cfRule type="cellIs" dxfId="215" priority="52" stopIfTrue="1" operator="equal">
      <formula>0</formula>
    </cfRule>
  </conditionalFormatting>
  <conditionalFormatting sqref="F36">
    <cfRule type="cellIs" dxfId="214" priority="51" stopIfTrue="1" operator="equal">
      <formula>0</formula>
    </cfRule>
  </conditionalFormatting>
  <conditionalFormatting sqref="F39">
    <cfRule type="cellIs" dxfId="213" priority="50" stopIfTrue="1" operator="equal">
      <formula>0</formula>
    </cfRule>
  </conditionalFormatting>
  <conditionalFormatting sqref="F39">
    <cfRule type="cellIs" dxfId="212" priority="49" stopIfTrue="1" operator="equal">
      <formula>0</formula>
    </cfRule>
  </conditionalFormatting>
  <conditionalFormatting sqref="F51">
    <cfRule type="cellIs" dxfId="211" priority="48" stopIfTrue="1" operator="equal">
      <formula>0</formula>
    </cfRule>
  </conditionalFormatting>
  <conditionalFormatting sqref="F32">
    <cfRule type="cellIs" dxfId="210" priority="47" stopIfTrue="1" operator="equal">
      <formula>0</formula>
    </cfRule>
  </conditionalFormatting>
  <conditionalFormatting sqref="F50">
    <cfRule type="cellIs" dxfId="209" priority="43" stopIfTrue="1" operator="equal">
      <formula>0</formula>
    </cfRule>
  </conditionalFormatting>
  <conditionalFormatting sqref="F38">
    <cfRule type="cellIs" dxfId="208" priority="46" stopIfTrue="1" operator="equal">
      <formula>0</formula>
    </cfRule>
  </conditionalFormatting>
  <conditionalFormatting sqref="F38">
    <cfRule type="cellIs" dxfId="207" priority="45" stopIfTrue="1" operator="equal">
      <formula>0</formula>
    </cfRule>
  </conditionalFormatting>
  <conditionalFormatting sqref="F50">
    <cfRule type="cellIs" dxfId="206" priority="44" stopIfTrue="1" operator="equal">
      <formula>0</formula>
    </cfRule>
  </conditionalFormatting>
  <conditionalFormatting sqref="F54">
    <cfRule type="cellIs" dxfId="205" priority="42" stopIfTrue="1" operator="equal">
      <formula>0</formula>
    </cfRule>
  </conditionalFormatting>
  <conditionalFormatting sqref="F28">
    <cfRule type="cellIs" dxfId="204" priority="40" stopIfTrue="1" operator="equal">
      <formula>0</formula>
    </cfRule>
  </conditionalFormatting>
  <conditionalFormatting sqref="F55">
    <cfRule type="cellIs" dxfId="203" priority="41" stopIfTrue="1" operator="equal">
      <formula>0</formula>
    </cfRule>
  </conditionalFormatting>
  <conditionalFormatting sqref="F37">
    <cfRule type="cellIs" dxfId="202" priority="38" stopIfTrue="1" operator="equal">
      <formula>0</formula>
    </cfRule>
  </conditionalFormatting>
  <conditionalFormatting sqref="F30">
    <cfRule type="cellIs" dxfId="201" priority="39" stopIfTrue="1" operator="equal">
      <formula>0</formula>
    </cfRule>
  </conditionalFormatting>
  <conditionalFormatting sqref="F37">
    <cfRule type="cellIs" dxfId="200" priority="37" stopIfTrue="1" operator="equal">
      <formula>0</formula>
    </cfRule>
  </conditionalFormatting>
  <conditionalFormatting sqref="F41">
    <cfRule type="cellIs" dxfId="199" priority="36" stopIfTrue="1" operator="equal">
      <formula>0</formula>
    </cfRule>
  </conditionalFormatting>
  <conditionalFormatting sqref="F41">
    <cfRule type="cellIs" dxfId="198" priority="35" stopIfTrue="1" operator="equal">
      <formula>0</formula>
    </cfRule>
  </conditionalFormatting>
  <conditionalFormatting sqref="F52">
    <cfRule type="cellIs" dxfId="197" priority="34" stopIfTrue="1" operator="equal">
      <formula>0</formula>
    </cfRule>
  </conditionalFormatting>
  <conditionalFormatting sqref="F103">
    <cfRule type="cellIs" dxfId="196" priority="33" stopIfTrue="1" operator="equal">
      <formula>0</formula>
    </cfRule>
  </conditionalFormatting>
  <conditionalFormatting sqref="F90">
    <cfRule type="cellIs" dxfId="195" priority="32" stopIfTrue="1" operator="equal">
      <formula>0</formula>
    </cfRule>
  </conditionalFormatting>
  <conditionalFormatting sqref="F90">
    <cfRule type="cellIs" dxfId="194" priority="31" stopIfTrue="1" operator="equal">
      <formula>0</formula>
    </cfRule>
  </conditionalFormatting>
  <conditionalFormatting sqref="F101">
    <cfRule type="cellIs" dxfId="193" priority="30" stopIfTrue="1" operator="equal">
      <formula>0</formula>
    </cfRule>
  </conditionalFormatting>
  <conditionalFormatting sqref="F100">
    <cfRule type="cellIs" dxfId="192" priority="26" stopIfTrue="1" operator="equal">
      <formula>0</formula>
    </cfRule>
  </conditionalFormatting>
  <conditionalFormatting sqref="F89">
    <cfRule type="cellIs" dxfId="191" priority="29" stopIfTrue="1" operator="equal">
      <formula>0</formula>
    </cfRule>
  </conditionalFormatting>
  <conditionalFormatting sqref="F89">
    <cfRule type="cellIs" dxfId="190" priority="28" stopIfTrue="1" operator="equal">
      <formula>0</formula>
    </cfRule>
  </conditionalFormatting>
  <conditionalFormatting sqref="F100">
    <cfRule type="cellIs" dxfId="189" priority="27" stopIfTrue="1" operator="equal">
      <formula>0</formula>
    </cfRule>
  </conditionalFormatting>
  <conditionalFormatting sqref="F104">
    <cfRule type="cellIs" dxfId="188" priority="25" stopIfTrue="1" operator="equal">
      <formula>0</formula>
    </cfRule>
  </conditionalFormatting>
  <conditionalFormatting sqref="F105">
    <cfRule type="cellIs" dxfId="187" priority="24" stopIfTrue="1" operator="equal">
      <formula>0</formula>
    </cfRule>
  </conditionalFormatting>
  <conditionalFormatting sqref="F88">
    <cfRule type="cellIs" dxfId="186" priority="23" stopIfTrue="1" operator="equal">
      <formula>0</formula>
    </cfRule>
  </conditionalFormatting>
  <conditionalFormatting sqref="F88">
    <cfRule type="cellIs" dxfId="185" priority="22" stopIfTrue="1" operator="equal">
      <formula>0</formula>
    </cfRule>
  </conditionalFormatting>
  <conditionalFormatting sqref="F92">
    <cfRule type="cellIs" dxfId="184" priority="21" stopIfTrue="1" operator="equal">
      <formula>0</formula>
    </cfRule>
  </conditionalFormatting>
  <conditionalFormatting sqref="F92">
    <cfRule type="cellIs" dxfId="183" priority="20" stopIfTrue="1" operator="equal">
      <formula>0</formula>
    </cfRule>
  </conditionalFormatting>
  <conditionalFormatting sqref="F102">
    <cfRule type="cellIs" dxfId="182" priority="19" stopIfTrue="1" operator="equal">
      <formula>0</formula>
    </cfRule>
  </conditionalFormatting>
  <conditionalFormatting sqref="F84">
    <cfRule type="cellIs" dxfId="181" priority="18" stopIfTrue="1" operator="equal">
      <formula>0</formula>
    </cfRule>
  </conditionalFormatting>
  <conditionalFormatting sqref="F153">
    <cfRule type="cellIs" dxfId="180" priority="17" stopIfTrue="1" operator="equal">
      <formula>0</formula>
    </cfRule>
  </conditionalFormatting>
  <conditionalFormatting sqref="F140">
    <cfRule type="cellIs" dxfId="179" priority="16" stopIfTrue="1" operator="equal">
      <formula>0</formula>
    </cfRule>
  </conditionalFormatting>
  <conditionalFormatting sqref="F140">
    <cfRule type="cellIs" dxfId="178" priority="15" stopIfTrue="1" operator="equal">
      <formula>0</formula>
    </cfRule>
  </conditionalFormatting>
  <conditionalFormatting sqref="F151">
    <cfRule type="cellIs" dxfId="177" priority="14" stopIfTrue="1" operator="equal">
      <formula>0</formula>
    </cfRule>
  </conditionalFormatting>
  <conditionalFormatting sqref="F150">
    <cfRule type="cellIs" dxfId="176" priority="10" stopIfTrue="1" operator="equal">
      <formula>0</formula>
    </cfRule>
  </conditionalFormatting>
  <conditionalFormatting sqref="F139">
    <cfRule type="cellIs" dxfId="175" priority="13" stopIfTrue="1" operator="equal">
      <formula>0</formula>
    </cfRule>
  </conditionalFormatting>
  <conditionalFormatting sqref="F139">
    <cfRule type="cellIs" dxfId="174" priority="12" stopIfTrue="1" operator="equal">
      <formula>0</formula>
    </cfRule>
  </conditionalFormatting>
  <conditionalFormatting sqref="F150">
    <cfRule type="cellIs" dxfId="173" priority="11" stopIfTrue="1" operator="equal">
      <formula>0</formula>
    </cfRule>
  </conditionalFormatting>
  <conditionalFormatting sqref="F154">
    <cfRule type="cellIs" dxfId="172" priority="9" stopIfTrue="1" operator="equal">
      <formula>0</formula>
    </cfRule>
  </conditionalFormatting>
  <conditionalFormatting sqref="F155">
    <cfRule type="cellIs" dxfId="171" priority="8" stopIfTrue="1" operator="equal">
      <formula>0</formula>
    </cfRule>
  </conditionalFormatting>
  <conditionalFormatting sqref="F142">
    <cfRule type="cellIs" dxfId="170" priority="7" stopIfTrue="1" operator="equal">
      <formula>0</formula>
    </cfRule>
  </conditionalFormatting>
  <conditionalFormatting sqref="F142">
    <cfRule type="cellIs" dxfId="169" priority="6" stopIfTrue="1" operator="equal">
      <formula>0</formula>
    </cfRule>
  </conditionalFormatting>
  <conditionalFormatting sqref="F152">
    <cfRule type="cellIs" dxfId="168" priority="5" stopIfTrue="1" operator="equal">
      <formula>0</formula>
    </cfRule>
  </conditionalFormatting>
  <conditionalFormatting sqref="F138">
    <cfRule type="cellIs" dxfId="167" priority="4" stopIfTrue="1" operator="equal">
      <formula>0</formula>
    </cfRule>
  </conditionalFormatting>
  <conditionalFormatting sqref="F138">
    <cfRule type="cellIs" dxfId="166" priority="3" stopIfTrue="1" operator="equal">
      <formula>0</formula>
    </cfRule>
  </conditionalFormatting>
  <conditionalFormatting sqref="F134">
    <cfRule type="cellIs" dxfId="165" priority="2" stopIfTrue="1" operator="equal">
      <formula>0</formula>
    </cfRule>
  </conditionalFormatting>
  <conditionalFormatting sqref="F162">
    <cfRule type="cellIs" dxfId="164" priority="1" stopIfTrue="1" operator="equal">
      <formula>0</formula>
    </cfRule>
  </conditionalFormatting>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R63"/>
  <sheetViews>
    <sheetView showZeros="0" view="pageBreakPreview" topLeftCell="B16" zoomScaleNormal="100" zoomScaleSheetLayoutView="100" workbookViewId="0">
      <selection activeCell="B14" sqref="B14"/>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1</v>
      </c>
      <c r="B2" s="601" t="s">
        <v>682</v>
      </c>
      <c r="C2" s="600"/>
      <c r="D2" s="600"/>
      <c r="E2" s="600"/>
      <c r="F2" s="602"/>
      <c r="G2" s="603"/>
      <c r="H2" s="603"/>
      <c r="I2" s="604"/>
    </row>
    <row r="3" spans="1:252" s="503" customFormat="1" ht="20.25" customHeight="1">
      <c r="A3" s="605" t="s">
        <v>350</v>
      </c>
      <c r="B3" s="601" t="s">
        <v>351</v>
      </c>
      <c r="C3" s="600"/>
      <c r="D3" s="600"/>
      <c r="E3" s="600"/>
      <c r="F3" s="602"/>
      <c r="G3" s="603"/>
      <c r="H3" s="603"/>
      <c r="I3" s="604"/>
    </row>
    <row r="4" spans="1:252" s="612" customFormat="1" ht="228">
      <c r="A4" s="606">
        <f>1</f>
        <v>1</v>
      </c>
      <c r="B4" s="830" t="s">
        <v>934</v>
      </c>
      <c r="C4" s="838"/>
      <c r="D4" s="839"/>
      <c r="E4" s="832"/>
      <c r="F4" s="833"/>
      <c r="G4" s="834"/>
      <c r="H4" s="835">
        <f t="shared" ref="H4:H14" si="0">F4*G4</f>
        <v>0</v>
      </c>
      <c r="I4" s="611"/>
    </row>
    <row r="5" spans="1:252" s="612" customFormat="1" ht="251">
      <c r="A5" s="606"/>
      <c r="B5" s="830" t="s">
        <v>937</v>
      </c>
      <c r="C5" s="839" t="s">
        <v>353</v>
      </c>
      <c r="D5" s="839" t="s">
        <v>353</v>
      </c>
      <c r="E5" s="832" t="s">
        <v>0</v>
      </c>
      <c r="F5" s="836">
        <v>1</v>
      </c>
      <c r="G5" s="834"/>
      <c r="H5" s="885">
        <f>F5*G5</f>
        <v>0</v>
      </c>
      <c r="I5" s="611"/>
    </row>
    <row r="6" spans="1:252" s="612" customFormat="1" ht="192">
      <c r="A6" s="606">
        <f>A4+1</f>
        <v>2</v>
      </c>
      <c r="B6" s="830" t="s">
        <v>935</v>
      </c>
      <c r="C6" s="838"/>
      <c r="D6" s="839"/>
      <c r="E6" s="832"/>
      <c r="F6" s="833"/>
      <c r="G6" s="834"/>
      <c r="H6" s="835">
        <f t="shared" si="0"/>
        <v>0</v>
      </c>
      <c r="I6" s="611"/>
    </row>
    <row r="7" spans="1:252" s="612" customFormat="1" ht="284">
      <c r="A7" s="606"/>
      <c r="B7" s="830" t="s">
        <v>936</v>
      </c>
      <c r="C7" s="839" t="s">
        <v>353</v>
      </c>
      <c r="D7" s="839" t="s">
        <v>353</v>
      </c>
      <c r="E7" s="832" t="s">
        <v>0</v>
      </c>
      <c r="F7" s="836">
        <v>1</v>
      </c>
      <c r="G7" s="834"/>
      <c r="H7" s="886">
        <f>F7*G7</f>
        <v>0</v>
      </c>
      <c r="I7" s="611"/>
    </row>
    <row r="8" spans="1:252" s="612" customFormat="1" ht="36">
      <c r="A8" s="606">
        <f>A6+1</f>
        <v>3</v>
      </c>
      <c r="B8" s="607" t="s">
        <v>683</v>
      </c>
      <c r="C8" s="614" t="s">
        <v>71</v>
      </c>
      <c r="D8" s="614" t="s">
        <v>71</v>
      </c>
      <c r="E8" s="608" t="s">
        <v>0</v>
      </c>
      <c r="F8" s="613">
        <v>1</v>
      </c>
      <c r="G8" s="610"/>
      <c r="H8" s="887">
        <f t="shared" si="0"/>
        <v>0</v>
      </c>
      <c r="I8" s="518"/>
    </row>
    <row r="9" spans="1:252" s="612" customFormat="1" ht="36">
      <c r="A9" s="606">
        <f>A8+1</f>
        <v>4</v>
      </c>
      <c r="B9" s="607" t="s">
        <v>497</v>
      </c>
      <c r="C9" s="614" t="s">
        <v>71</v>
      </c>
      <c r="D9" s="614" t="s">
        <v>71</v>
      </c>
      <c r="E9" s="608" t="s">
        <v>0</v>
      </c>
      <c r="F9" s="613">
        <v>1</v>
      </c>
      <c r="G9" s="610"/>
      <c r="H9" s="887">
        <f t="shared" si="0"/>
        <v>0</v>
      </c>
      <c r="I9" s="518"/>
    </row>
    <row r="10" spans="1:252" s="612" customFormat="1" ht="180">
      <c r="A10" s="606">
        <f>A9+1</f>
        <v>5</v>
      </c>
      <c r="B10" s="830" t="s">
        <v>499</v>
      </c>
      <c r="C10" s="832"/>
      <c r="D10" s="832"/>
      <c r="E10" s="832" t="s">
        <v>0</v>
      </c>
      <c r="F10" s="836">
        <v>1</v>
      </c>
      <c r="G10" s="834"/>
      <c r="H10" s="888">
        <f>F10*G10</f>
        <v>0</v>
      </c>
      <c r="I10" s="518"/>
    </row>
    <row r="11" spans="1:252" s="612" customFormat="1" ht="72">
      <c r="A11" s="606">
        <f>A10+1</f>
        <v>6</v>
      </c>
      <c r="B11" s="830" t="s">
        <v>500</v>
      </c>
      <c r="C11" s="832"/>
      <c r="D11" s="832"/>
      <c r="E11" s="832" t="s">
        <v>0</v>
      </c>
      <c r="F11" s="836">
        <v>1</v>
      </c>
      <c r="G11" s="834"/>
      <c r="H11" s="888">
        <f t="shared" si="0"/>
        <v>0</v>
      </c>
      <c r="I11" s="518"/>
    </row>
    <row r="12" spans="1:252" s="612" customFormat="1" ht="84">
      <c r="A12" s="606">
        <f>A11+1</f>
        <v>7</v>
      </c>
      <c r="B12" s="830" t="s">
        <v>501</v>
      </c>
      <c r="C12" s="832"/>
      <c r="D12" s="832"/>
      <c r="E12" s="832" t="s">
        <v>0</v>
      </c>
      <c r="F12" s="836">
        <v>1</v>
      </c>
      <c r="G12" s="834"/>
      <c r="H12" s="888">
        <f t="shared" si="0"/>
        <v>0</v>
      </c>
      <c r="I12" s="518"/>
    </row>
    <row r="13" spans="1:252" s="612" customFormat="1" ht="96">
      <c r="A13" s="606">
        <f>A12+1</f>
        <v>8</v>
      </c>
      <c r="B13" s="830" t="s">
        <v>502</v>
      </c>
      <c r="C13" s="832"/>
      <c r="D13" s="832"/>
      <c r="E13" s="832" t="s">
        <v>0</v>
      </c>
      <c r="F13" s="836">
        <v>1</v>
      </c>
      <c r="G13" s="834"/>
      <c r="H13" s="888">
        <f t="shared" si="0"/>
        <v>0</v>
      </c>
      <c r="I13" s="518"/>
    </row>
    <row r="14" spans="1:252" s="496" customFormat="1" ht="56.25" customHeight="1">
      <c r="A14" s="606">
        <v>9</v>
      </c>
      <c r="B14" s="830" t="s">
        <v>82</v>
      </c>
      <c r="C14" s="831"/>
      <c r="D14" s="831"/>
      <c r="E14" s="832" t="s">
        <v>366</v>
      </c>
      <c r="F14" s="836">
        <v>60</v>
      </c>
      <c r="G14" s="834"/>
      <c r="H14" s="888">
        <f t="shared" si="0"/>
        <v>0</v>
      </c>
      <c r="I14" s="615"/>
    </row>
    <row r="15" spans="1:252" ht="20.25" customHeight="1">
      <c r="A15" s="616"/>
      <c r="B15" s="616"/>
      <c r="C15" s="616"/>
      <c r="D15" s="616"/>
      <c r="E15" s="616"/>
      <c r="F15" s="617" t="s">
        <v>684</v>
      </c>
      <c r="G15" s="1045">
        <f>SUM(H4:H14)</f>
        <v>0</v>
      </c>
      <c r="H15" s="1045"/>
      <c r="I15" s="604"/>
      <c r="J15" s="503"/>
      <c r="K15" s="503"/>
      <c r="L15" s="503"/>
      <c r="M15" s="503"/>
      <c r="N15" s="503"/>
      <c r="O15" s="503"/>
      <c r="P15" s="503"/>
      <c r="Q15" s="503"/>
      <c r="R15" s="503"/>
      <c r="S15" s="503"/>
      <c r="T15" s="503"/>
      <c r="U15" s="503"/>
      <c r="V15" s="503"/>
    </row>
    <row r="16" spans="1:252" s="532" customFormat="1" ht="12" customHeight="1">
      <c r="A16" s="600">
        <v>1</v>
      </c>
      <c r="B16" s="601" t="s">
        <v>682</v>
      </c>
      <c r="C16" s="600"/>
      <c r="D16" s="600"/>
      <c r="E16" s="600"/>
      <c r="F16" s="618"/>
      <c r="G16" s="619"/>
      <c r="H16" s="619"/>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20.25" customHeight="1">
      <c r="A17" s="605" t="s">
        <v>361</v>
      </c>
      <c r="B17" s="601" t="s">
        <v>377</v>
      </c>
      <c r="C17" s="600"/>
      <c r="D17" s="600"/>
      <c r="E17" s="600"/>
      <c r="F17" s="618"/>
      <c r="G17" s="619"/>
      <c r="H17" s="619"/>
      <c r="I17" s="604"/>
    </row>
    <row r="18" spans="1:252" ht="36">
      <c r="A18" s="606">
        <f>1</f>
        <v>1</v>
      </c>
      <c r="B18" s="607" t="s">
        <v>685</v>
      </c>
      <c r="C18" s="614" t="s">
        <v>71</v>
      </c>
      <c r="D18" s="614" t="s">
        <v>71</v>
      </c>
      <c r="E18" s="608" t="s">
        <v>364</v>
      </c>
      <c r="F18" s="609">
        <v>1</v>
      </c>
      <c r="G18" s="610"/>
      <c r="H18" s="887">
        <f t="shared" ref="H18:H24" si="1">F18*G18</f>
        <v>0</v>
      </c>
      <c r="I18" s="604"/>
      <c r="J18" s="503"/>
      <c r="K18" s="503"/>
      <c r="L18" s="503"/>
      <c r="M18" s="503"/>
      <c r="N18" s="503"/>
      <c r="O18" s="503"/>
      <c r="P18" s="503"/>
      <c r="Q18" s="503"/>
      <c r="R18" s="503"/>
      <c r="S18" s="503"/>
      <c r="T18" s="503"/>
      <c r="U18" s="503"/>
      <c r="V18" s="503"/>
    </row>
    <row r="19" spans="1:252" ht="36">
      <c r="A19" s="606">
        <f t="shared" ref="A19:A24" si="2">A18+1</f>
        <v>2</v>
      </c>
      <c r="B19" s="607" t="s">
        <v>509</v>
      </c>
      <c r="C19" s="614" t="s">
        <v>71</v>
      </c>
      <c r="D19" s="614" t="s">
        <v>71</v>
      </c>
      <c r="E19" s="608" t="s">
        <v>364</v>
      </c>
      <c r="F19" s="609">
        <v>1</v>
      </c>
      <c r="G19" s="610"/>
      <c r="H19" s="887">
        <f t="shared" si="1"/>
        <v>0</v>
      </c>
      <c r="I19" s="604"/>
      <c r="J19" s="503"/>
      <c r="K19" s="503"/>
      <c r="L19" s="503"/>
      <c r="M19" s="503"/>
      <c r="N19" s="503"/>
      <c r="O19" s="503"/>
      <c r="P19" s="503"/>
      <c r="Q19" s="503"/>
      <c r="R19" s="503"/>
      <c r="S19" s="503"/>
      <c r="T19" s="503"/>
      <c r="U19" s="503"/>
      <c r="V19" s="503"/>
    </row>
    <row r="20" spans="1:252" ht="60">
      <c r="A20" s="606">
        <f t="shared" si="2"/>
        <v>3</v>
      </c>
      <c r="B20" s="607" t="s">
        <v>510</v>
      </c>
      <c r="C20" s="614" t="s">
        <v>71</v>
      </c>
      <c r="D20" s="614" t="s">
        <v>71</v>
      </c>
      <c r="E20" s="608" t="s">
        <v>0</v>
      </c>
      <c r="F20" s="613">
        <v>4</v>
      </c>
      <c r="G20" s="610"/>
      <c r="H20" s="887">
        <f t="shared" si="1"/>
        <v>0</v>
      </c>
      <c r="I20" s="604"/>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3"/>
      <c r="ES20" s="503"/>
      <c r="ET20" s="503"/>
      <c r="EU20" s="503"/>
      <c r="EV20" s="503"/>
      <c r="EW20" s="503"/>
      <c r="EX20" s="503"/>
      <c r="EY20" s="503"/>
      <c r="EZ20" s="503"/>
      <c r="FA20" s="503"/>
      <c r="FB20" s="503"/>
      <c r="FC20" s="503"/>
      <c r="FD20" s="503"/>
      <c r="FE20" s="503"/>
      <c r="FF20" s="503"/>
      <c r="FG20" s="503"/>
      <c r="FH20" s="503"/>
      <c r="FI20" s="503"/>
      <c r="FJ20" s="503"/>
      <c r="FK20" s="503"/>
      <c r="FL20" s="503"/>
      <c r="FM20" s="503"/>
      <c r="FN20" s="503"/>
      <c r="FO20" s="503"/>
      <c r="FP20" s="503"/>
      <c r="FQ20" s="503"/>
      <c r="FR20" s="503"/>
      <c r="FS20" s="503"/>
      <c r="FT20" s="503"/>
      <c r="FU20" s="503"/>
      <c r="FV20" s="503"/>
      <c r="FW20" s="503"/>
      <c r="FX20" s="503"/>
      <c r="FY20" s="503"/>
      <c r="FZ20" s="503"/>
      <c r="GA20" s="503"/>
      <c r="GB20" s="503"/>
      <c r="GC20" s="503"/>
      <c r="GD20" s="503"/>
      <c r="GE20" s="503"/>
      <c r="GF20" s="503"/>
      <c r="GG20" s="503"/>
      <c r="GH20" s="503"/>
      <c r="GI20" s="503"/>
      <c r="GJ20" s="503"/>
      <c r="GK20" s="503"/>
      <c r="GL20" s="503"/>
      <c r="GM20" s="503"/>
      <c r="GN20" s="503"/>
      <c r="GO20" s="503"/>
      <c r="GP20" s="503"/>
      <c r="GQ20" s="503"/>
      <c r="GR20" s="503"/>
      <c r="GS20" s="503"/>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c r="IP20" s="503"/>
      <c r="IQ20" s="503"/>
      <c r="IR20" s="503"/>
    </row>
    <row r="21" spans="1:252" s="503" customFormat="1" ht="36">
      <c r="A21" s="606">
        <f t="shared" si="2"/>
        <v>4</v>
      </c>
      <c r="B21" s="830" t="s">
        <v>511</v>
      </c>
      <c r="C21" s="831"/>
      <c r="D21" s="831"/>
      <c r="E21" s="832" t="s">
        <v>364</v>
      </c>
      <c r="F21" s="833">
        <v>8</v>
      </c>
      <c r="G21" s="834"/>
      <c r="H21" s="888">
        <f t="shared" si="1"/>
        <v>0</v>
      </c>
      <c r="I21" s="604"/>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row>
    <row r="22" spans="1:252" ht="36">
      <c r="A22" s="606">
        <f t="shared" si="2"/>
        <v>5</v>
      </c>
      <c r="B22" s="830" t="s">
        <v>686</v>
      </c>
      <c r="C22" s="831"/>
      <c r="D22" s="831"/>
      <c r="E22" s="832" t="s">
        <v>364</v>
      </c>
      <c r="F22" s="833">
        <v>1</v>
      </c>
      <c r="G22" s="834"/>
      <c r="H22" s="888">
        <f t="shared" si="1"/>
        <v>0</v>
      </c>
      <c r="I22" s="604"/>
      <c r="J22" s="503"/>
      <c r="K22" s="503"/>
      <c r="L22" s="503"/>
      <c r="M22" s="503"/>
      <c r="N22" s="503"/>
      <c r="O22" s="503"/>
      <c r="P22" s="503"/>
      <c r="Q22" s="503"/>
      <c r="R22" s="503"/>
      <c r="S22" s="503"/>
      <c r="T22" s="503"/>
      <c r="U22" s="503"/>
      <c r="V22" s="503"/>
    </row>
    <row r="23" spans="1:252" ht="36">
      <c r="A23" s="606">
        <f t="shared" si="2"/>
        <v>6</v>
      </c>
      <c r="B23" s="830" t="s">
        <v>513</v>
      </c>
      <c r="C23" s="831"/>
      <c r="D23" s="831"/>
      <c r="E23" s="832" t="s">
        <v>364</v>
      </c>
      <c r="F23" s="833">
        <v>1</v>
      </c>
      <c r="G23" s="834"/>
      <c r="H23" s="888">
        <f t="shared" si="1"/>
        <v>0</v>
      </c>
      <c r="I23" s="604"/>
      <c r="J23" s="503"/>
      <c r="K23" s="503"/>
      <c r="L23" s="503"/>
      <c r="M23" s="503"/>
      <c r="N23" s="503"/>
      <c r="O23" s="503"/>
      <c r="P23" s="503"/>
      <c r="Q23" s="503"/>
      <c r="R23" s="503"/>
      <c r="S23" s="503"/>
      <c r="T23" s="503"/>
      <c r="U23" s="503"/>
      <c r="V23" s="503"/>
    </row>
    <row r="24" spans="1:252" ht="48">
      <c r="A24" s="606">
        <f t="shared" si="2"/>
        <v>7</v>
      </c>
      <c r="B24" s="830" t="s">
        <v>514</v>
      </c>
      <c r="C24" s="831"/>
      <c r="D24" s="831"/>
      <c r="E24" s="832" t="s">
        <v>364</v>
      </c>
      <c r="F24" s="836">
        <v>1</v>
      </c>
      <c r="G24" s="837"/>
      <c r="H24" s="888">
        <f t="shared" si="1"/>
        <v>0</v>
      </c>
      <c r="I24" s="611"/>
      <c r="J24" s="612"/>
      <c r="K24" s="612"/>
      <c r="L24" s="612"/>
      <c r="M24" s="612"/>
      <c r="N24" s="612"/>
      <c r="O24" s="612"/>
      <c r="P24" s="612"/>
      <c r="Q24" s="612"/>
      <c r="R24" s="612"/>
      <c r="S24" s="612"/>
      <c r="T24" s="612"/>
      <c r="U24" s="612"/>
      <c r="V24" s="612"/>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c r="IB24" s="537"/>
      <c r="IC24" s="537"/>
      <c r="ID24" s="537"/>
      <c r="IE24" s="537"/>
      <c r="IF24" s="537"/>
      <c r="IG24" s="537"/>
      <c r="IH24" s="537"/>
      <c r="II24" s="537"/>
      <c r="IJ24" s="537"/>
      <c r="IK24" s="537"/>
      <c r="IL24" s="537"/>
      <c r="IM24" s="537"/>
      <c r="IN24" s="537"/>
      <c r="IO24" s="537"/>
      <c r="IP24" s="537"/>
      <c r="IQ24" s="537"/>
      <c r="IR24" s="537"/>
    </row>
    <row r="25" spans="1:252" s="537" customFormat="1" ht="13" thickBot="1">
      <c r="A25" s="620"/>
      <c r="B25" s="620"/>
      <c r="C25" s="620"/>
      <c r="D25" s="620"/>
      <c r="E25" s="620"/>
      <c r="F25" s="621" t="s">
        <v>687</v>
      </c>
      <c r="G25" s="1028">
        <f>SUM(H18:H24)</f>
        <v>0</v>
      </c>
      <c r="H25" s="1046"/>
      <c r="I25" s="536"/>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row>
    <row r="26" spans="1:252" ht="20.25" customHeight="1" thickBot="1">
      <c r="A26" s="583"/>
      <c r="B26" s="1035" t="s">
        <v>688</v>
      </c>
      <c r="C26" s="1047"/>
      <c r="D26" s="1047"/>
      <c r="E26" s="1047"/>
      <c r="F26" s="1048"/>
      <c r="G26" s="1038">
        <f>G25+G15</f>
        <v>0</v>
      </c>
      <c r="H26" s="1039"/>
    </row>
    <row r="27" spans="1:252" ht="24.75" customHeight="1">
      <c r="C27" s="515"/>
    </row>
    <row r="28" spans="1:252">
      <c r="C28" s="515"/>
    </row>
    <row r="29" spans="1:252">
      <c r="C29" s="515"/>
    </row>
    <row r="30" spans="1:252">
      <c r="C30" s="521"/>
    </row>
    <row r="31" spans="1:252">
      <c r="C31" s="622"/>
    </row>
    <row r="32" spans="1:252">
      <c r="C32" s="506"/>
    </row>
    <row r="33" spans="1:252">
      <c r="C33" s="506"/>
    </row>
    <row r="34" spans="1:252">
      <c r="C34" s="515"/>
    </row>
    <row r="35" spans="1:252">
      <c r="C35" s="521"/>
    </row>
    <row r="36" spans="1:252">
      <c r="C36" s="622"/>
    </row>
    <row r="37" spans="1:252">
      <c r="C37" s="506"/>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c r="DT37" s="544"/>
      <c r="DU37" s="544"/>
      <c r="DV37" s="544"/>
      <c r="DW37" s="544"/>
      <c r="DX37" s="544"/>
      <c r="DY37" s="544"/>
      <c r="DZ37" s="544"/>
      <c r="EA37" s="544"/>
      <c r="EB37" s="544"/>
      <c r="EC37" s="544"/>
      <c r="ED37" s="544"/>
      <c r="EE37" s="544"/>
      <c r="EF37" s="544"/>
      <c r="EG37" s="544"/>
      <c r="EH37" s="544"/>
      <c r="EI37" s="544"/>
      <c r="EJ37" s="544"/>
      <c r="EK37" s="544"/>
      <c r="EL37" s="544"/>
      <c r="EM37" s="544"/>
      <c r="EN37" s="544"/>
      <c r="EO37" s="544"/>
      <c r="EP37" s="544"/>
      <c r="EQ37" s="544"/>
      <c r="ER37" s="544"/>
      <c r="ES37" s="544"/>
      <c r="ET37" s="544"/>
      <c r="EU37" s="544"/>
      <c r="EV37" s="544"/>
      <c r="EW37" s="544"/>
      <c r="EX37" s="544"/>
      <c r="EY37" s="544"/>
      <c r="EZ37" s="544"/>
      <c r="FA37" s="544"/>
      <c r="FB37" s="544"/>
      <c r="FC37" s="544"/>
      <c r="FD37" s="544"/>
      <c r="FE37" s="544"/>
      <c r="FF37" s="544"/>
      <c r="FG37" s="544"/>
      <c r="FH37" s="544"/>
      <c r="FI37" s="544"/>
      <c r="FJ37" s="544"/>
      <c r="FK37" s="544"/>
      <c r="FL37" s="544"/>
      <c r="FM37" s="544"/>
      <c r="FN37" s="544"/>
      <c r="FO37" s="544"/>
      <c r="FP37" s="544"/>
      <c r="FQ37" s="544"/>
      <c r="FR37" s="544"/>
      <c r="FS37" s="544"/>
      <c r="FT37" s="544"/>
      <c r="FU37" s="544"/>
      <c r="FV37" s="544"/>
      <c r="FW37" s="544"/>
      <c r="FX37" s="544"/>
      <c r="FY37" s="544"/>
      <c r="FZ37" s="544"/>
      <c r="GA37" s="544"/>
      <c r="GB37" s="544"/>
      <c r="GC37" s="544"/>
      <c r="GD37" s="544"/>
      <c r="GE37" s="544"/>
      <c r="GF37" s="544"/>
      <c r="GG37" s="544"/>
      <c r="GH37" s="544"/>
      <c r="GI37" s="544"/>
      <c r="GJ37" s="544"/>
      <c r="GK37" s="544"/>
      <c r="GL37" s="544"/>
      <c r="GM37" s="544"/>
      <c r="GN37" s="544"/>
      <c r="GO37" s="544"/>
      <c r="GP37" s="544"/>
      <c r="GQ37" s="544"/>
      <c r="GR37" s="544"/>
      <c r="GS37" s="544"/>
      <c r="GT37" s="544"/>
      <c r="GU37" s="544"/>
      <c r="GV37" s="544"/>
      <c r="GW37" s="544"/>
      <c r="GX37" s="544"/>
      <c r="GY37" s="544"/>
      <c r="GZ37" s="544"/>
      <c r="HA37" s="544"/>
      <c r="HB37" s="544"/>
      <c r="HC37" s="544"/>
      <c r="HD37" s="544"/>
      <c r="HE37" s="544"/>
      <c r="HF37" s="544"/>
      <c r="HG37" s="544"/>
      <c r="HH37" s="544"/>
      <c r="HI37" s="544"/>
      <c r="HJ37" s="544"/>
      <c r="HK37" s="544"/>
      <c r="HL37" s="544"/>
      <c r="HM37" s="544"/>
      <c r="HN37" s="544"/>
      <c r="HO37" s="544"/>
      <c r="HP37" s="544"/>
      <c r="HQ37" s="544"/>
      <c r="HR37" s="544"/>
      <c r="HS37" s="544"/>
      <c r="HT37" s="544"/>
      <c r="HU37" s="544"/>
      <c r="HV37" s="544"/>
      <c r="HW37" s="544"/>
      <c r="HX37" s="544"/>
      <c r="HY37" s="544"/>
      <c r="HZ37" s="544"/>
      <c r="IA37" s="544"/>
      <c r="IB37" s="544"/>
      <c r="IC37" s="544"/>
      <c r="ID37" s="544"/>
      <c r="IE37" s="544"/>
      <c r="IF37" s="544"/>
      <c r="IG37" s="544"/>
      <c r="IH37" s="544"/>
      <c r="II37" s="544"/>
      <c r="IJ37" s="544"/>
      <c r="IK37" s="544"/>
      <c r="IL37" s="544"/>
      <c r="IM37" s="544"/>
      <c r="IN37" s="544"/>
      <c r="IO37" s="544"/>
      <c r="IP37" s="544"/>
      <c r="IQ37" s="544"/>
      <c r="IR37" s="544"/>
    </row>
    <row r="38" spans="1:252" s="544" customFormat="1">
      <c r="A38" s="539"/>
      <c r="B38" s="540"/>
      <c r="C38" s="506"/>
      <c r="D38" s="541"/>
      <c r="E38" s="541"/>
      <c r="F38" s="542"/>
      <c r="G38" s="543"/>
      <c r="H38" s="543"/>
      <c r="I38" s="523"/>
      <c r="J38" s="523"/>
    </row>
    <row r="39" spans="1:252" s="544" customFormat="1">
      <c r="A39" s="539"/>
      <c r="B39" s="540"/>
      <c r="C39" s="515"/>
      <c r="D39" s="541"/>
      <c r="E39" s="541"/>
      <c r="F39" s="542"/>
      <c r="G39" s="543"/>
      <c r="H39" s="543"/>
      <c r="I39" s="523"/>
      <c r="J39" s="523"/>
    </row>
    <row r="40" spans="1:252" s="544" customFormat="1">
      <c r="A40" s="539"/>
      <c r="B40" s="540"/>
      <c r="C40" s="515"/>
      <c r="D40" s="541"/>
      <c r="E40" s="541"/>
      <c r="F40" s="542"/>
      <c r="G40" s="543"/>
      <c r="H40" s="543"/>
      <c r="I40" s="523"/>
      <c r="J40" s="523"/>
    </row>
    <row r="41" spans="1:252" s="544" customFormat="1">
      <c r="A41" s="539"/>
      <c r="B41" s="540"/>
      <c r="C41" s="515"/>
      <c r="D41" s="541"/>
      <c r="E41" s="541"/>
      <c r="F41" s="542"/>
      <c r="G41" s="543"/>
      <c r="H41" s="543"/>
      <c r="I41" s="523"/>
      <c r="J41" s="523"/>
    </row>
    <row r="42" spans="1:252" s="544" customFormat="1">
      <c r="A42" s="539"/>
      <c r="B42" s="540"/>
      <c r="C42" s="515"/>
      <c r="D42" s="541"/>
      <c r="E42" s="541"/>
      <c r="F42" s="542"/>
      <c r="G42" s="543"/>
      <c r="H42" s="543"/>
      <c r="I42" s="523"/>
      <c r="J42" s="523"/>
    </row>
    <row r="43" spans="1:252" s="544" customFormat="1">
      <c r="A43" s="539"/>
      <c r="B43" s="540"/>
      <c r="C43" s="515"/>
      <c r="D43" s="541"/>
      <c r="E43" s="541"/>
      <c r="F43" s="542"/>
      <c r="G43" s="543"/>
      <c r="H43" s="543"/>
      <c r="I43" s="523"/>
      <c r="J43" s="523"/>
    </row>
    <row r="44" spans="1:252" s="544" customFormat="1">
      <c r="A44" s="539"/>
      <c r="B44" s="540"/>
      <c r="C44" s="515"/>
      <c r="D44" s="541"/>
      <c r="E44" s="541"/>
      <c r="F44" s="542"/>
      <c r="G44" s="543"/>
      <c r="H44" s="543"/>
      <c r="I44" s="523"/>
      <c r="J44" s="523"/>
    </row>
    <row r="45" spans="1:252" s="544" customFormat="1">
      <c r="A45" s="539"/>
      <c r="B45" s="540"/>
      <c r="C45" s="515"/>
      <c r="D45" s="541"/>
      <c r="E45" s="541"/>
      <c r="F45" s="542"/>
      <c r="G45" s="543"/>
      <c r="H45" s="543"/>
      <c r="I45" s="523"/>
      <c r="J45" s="523"/>
    </row>
    <row r="46" spans="1:252" s="544" customFormat="1">
      <c r="A46" s="539"/>
      <c r="B46" s="540"/>
      <c r="C46" s="515"/>
      <c r="D46" s="541"/>
      <c r="E46" s="541"/>
      <c r="F46" s="542"/>
      <c r="G46" s="543"/>
      <c r="H46" s="543"/>
      <c r="I46" s="523"/>
      <c r="J46" s="523"/>
    </row>
    <row r="47" spans="1:252" s="544" customFormat="1">
      <c r="A47" s="539"/>
      <c r="B47" s="540"/>
      <c r="C47" s="515"/>
      <c r="D47" s="541"/>
      <c r="E47" s="541"/>
      <c r="F47" s="542"/>
      <c r="G47" s="543"/>
      <c r="H47" s="543"/>
      <c r="I47" s="523"/>
      <c r="J47" s="523"/>
    </row>
    <row r="48" spans="1:252"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15"/>
      <c r="D53" s="541"/>
      <c r="E53" s="541"/>
      <c r="F53" s="542"/>
      <c r="G53" s="543"/>
      <c r="H53" s="543"/>
      <c r="I53" s="523"/>
      <c r="J53" s="523"/>
    </row>
    <row r="54" spans="1:252" s="544" customFormat="1">
      <c r="A54" s="539"/>
      <c r="B54" s="540"/>
      <c r="C54" s="515"/>
      <c r="D54" s="541"/>
      <c r="E54" s="541"/>
      <c r="F54" s="542"/>
      <c r="G54" s="543"/>
      <c r="H54" s="543"/>
      <c r="I54" s="523"/>
      <c r="J54" s="523"/>
    </row>
    <row r="55" spans="1:252" s="544" customFormat="1">
      <c r="A55" s="539"/>
      <c r="B55" s="540"/>
      <c r="C55" s="515"/>
      <c r="D55" s="541"/>
      <c r="E55" s="541"/>
      <c r="F55" s="542"/>
      <c r="G55" s="543"/>
      <c r="H55" s="543"/>
      <c r="I55" s="523"/>
      <c r="J55" s="523"/>
    </row>
    <row r="56" spans="1:252" s="544" customFormat="1">
      <c r="A56" s="539"/>
      <c r="B56" s="540"/>
      <c r="C56" s="515"/>
      <c r="D56" s="541"/>
      <c r="E56" s="541"/>
      <c r="F56" s="542"/>
      <c r="G56" s="543"/>
      <c r="H56" s="543"/>
      <c r="I56" s="523"/>
      <c r="J56" s="523"/>
    </row>
    <row r="57" spans="1:252" s="544" customFormat="1">
      <c r="A57" s="539"/>
      <c r="B57" s="540"/>
      <c r="C57" s="515"/>
      <c r="D57" s="541"/>
      <c r="E57" s="541"/>
      <c r="F57" s="542"/>
      <c r="G57" s="543"/>
      <c r="H57" s="543"/>
      <c r="I57" s="523"/>
      <c r="J57" s="523"/>
    </row>
    <row r="58" spans="1:252" s="544" customFormat="1">
      <c r="A58" s="539"/>
      <c r="B58" s="540"/>
      <c r="C58" s="561"/>
      <c r="D58" s="541"/>
      <c r="E58" s="541"/>
      <c r="F58" s="542"/>
      <c r="G58" s="543"/>
      <c r="H58" s="543"/>
      <c r="I58" s="523"/>
      <c r="J58" s="523"/>
    </row>
    <row r="59" spans="1:252" s="544" customFormat="1">
      <c r="A59" s="539"/>
      <c r="B59" s="540"/>
      <c r="C59" s="622"/>
      <c r="D59" s="541"/>
      <c r="E59" s="541"/>
      <c r="F59" s="542"/>
      <c r="G59" s="543"/>
      <c r="H59" s="543"/>
      <c r="I59" s="523"/>
      <c r="J59" s="523"/>
    </row>
    <row r="60" spans="1:252" s="544" customFormat="1">
      <c r="A60" s="539"/>
      <c r="B60" s="540"/>
      <c r="C60" s="521"/>
      <c r="D60" s="541"/>
      <c r="E60" s="541"/>
      <c r="F60" s="542"/>
      <c r="G60" s="543"/>
      <c r="H60" s="543"/>
      <c r="I60" s="523"/>
      <c r="J60" s="523"/>
    </row>
    <row r="61" spans="1:252" s="544" customFormat="1">
      <c r="A61" s="539"/>
      <c r="B61" s="540"/>
      <c r="C61" s="622"/>
      <c r="D61" s="541"/>
      <c r="E61" s="541"/>
      <c r="F61" s="542"/>
      <c r="G61" s="543"/>
      <c r="H61" s="543"/>
      <c r="I61" s="523"/>
      <c r="J61" s="523"/>
    </row>
    <row r="62" spans="1:252" s="544" customFormat="1">
      <c r="A62" s="539"/>
      <c r="B62" s="540"/>
      <c r="C62" s="521"/>
      <c r="D62" s="541"/>
      <c r="E62" s="541"/>
      <c r="F62" s="542"/>
      <c r="G62" s="543"/>
      <c r="H62" s="543"/>
      <c r="I62" s="523"/>
      <c r="J62" s="523"/>
    </row>
    <row r="63" spans="1:252" s="544" customFormat="1">
      <c r="A63" s="539"/>
      <c r="B63" s="540"/>
      <c r="C63" s="541"/>
      <c r="D63" s="541"/>
      <c r="E63" s="541"/>
      <c r="F63" s="542"/>
      <c r="G63" s="543"/>
      <c r="H63" s="54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c r="IB63" s="523"/>
      <c r="IC63" s="523"/>
      <c r="ID63" s="523"/>
      <c r="IE63" s="523"/>
      <c r="IF63" s="523"/>
      <c r="IG63" s="523"/>
      <c r="IH63" s="523"/>
      <c r="II63" s="523"/>
      <c r="IJ63" s="523"/>
      <c r="IK63" s="523"/>
      <c r="IL63" s="523"/>
      <c r="IM63" s="523"/>
      <c r="IN63" s="523"/>
      <c r="IO63" s="523"/>
      <c r="IP63" s="523"/>
      <c r="IQ63" s="523"/>
      <c r="IR63" s="523"/>
    </row>
  </sheetData>
  <customSheetViews>
    <customSheetView guid="{D18DB499-0579-FF4A-9B8B-3F60D92FC7BB}" scale="135" showPageBreaks="1" zeroValues="0" printArea="1" view="pageBreakPreview" topLeftCell="A13">
      <selection activeCell="J22" sqref="J22"/>
      <rowBreaks count="1" manualBreakCount="1">
        <brk id="15" max="7" man="1"/>
      </rowBreaks>
      <pageMargins left="0.55118110236220474" right="0.19685039370078741" top="0.35433070866141736" bottom="0.78740157480314965" header="0.19685039370078741" footer="0.31496062992125984"/>
      <pageSetup paperSize="9" scale="95" orientation="portrait" r:id="rId1"/>
    </customSheetView>
    <customSheetView guid="{CDB37B5C-25E8-6845-A1FE-C2EB28E94FE7}" showPageBreaks="1" zeroValues="0" printArea="1" view="pageBreakPreview" topLeftCell="B16">
      <selection activeCell="B14" sqref="B14"/>
      <rowBreaks count="1" manualBreakCount="1">
        <brk id="15" max="7" man="1"/>
      </rowBreaks>
      <pageMargins left="0.55118110236220474" right="0.19685039370078741" top="0.35433070866141736" bottom="0.78740157480314965" header="0.19685039370078741" footer="0.31496062992125984"/>
      <pageSetup paperSize="9" scale="95" orientation="portrait" r:id="rId2"/>
    </customSheetView>
    <customSheetView guid="{EB3190D5-F4CE-42A5-A802-28C41937F1DA}" showPageBreaks="1" zeroValues="0" printArea="1" view="pageBreakPreview" topLeftCell="B16">
      <selection activeCell="B14" sqref="B14"/>
      <rowBreaks count="1" manualBreakCount="1">
        <brk id="15" max="7" man="1"/>
      </rowBreaks>
      <pageMargins left="0.55118110236220474" right="0.19685039370078741" top="0.35433070866141736" bottom="0.78740157480314965" header="0.19685039370078741" footer="0.31496062992125984"/>
      <pageSetup paperSize="9" scale="95" orientation="portrait" r:id="rId3"/>
    </customSheetView>
  </customSheetViews>
  <mergeCells count="4">
    <mergeCell ref="G15:H15"/>
    <mergeCell ref="G25:H25"/>
    <mergeCell ref="B26:F26"/>
    <mergeCell ref="G26:H26"/>
  </mergeCells>
  <conditionalFormatting sqref="F10">
    <cfRule type="cellIs" dxfId="163" priority="10" stopIfTrue="1" operator="equal">
      <formula>0</formula>
    </cfRule>
  </conditionalFormatting>
  <conditionalFormatting sqref="F11">
    <cfRule type="cellIs" dxfId="162" priority="9" stopIfTrue="1" operator="equal">
      <formula>0</formula>
    </cfRule>
  </conditionalFormatting>
  <conditionalFormatting sqref="F12">
    <cfRule type="cellIs" dxfId="161" priority="8" stopIfTrue="1" operator="equal">
      <formula>0</formula>
    </cfRule>
  </conditionalFormatting>
  <conditionalFormatting sqref="F13">
    <cfRule type="cellIs" dxfId="160" priority="7" stopIfTrue="1" operator="equal">
      <formula>0</formula>
    </cfRule>
  </conditionalFormatting>
  <conditionalFormatting sqref="F7">
    <cfRule type="cellIs" dxfId="159" priority="6" stopIfTrue="1" operator="equal">
      <formula>0</formula>
    </cfRule>
  </conditionalFormatting>
  <conditionalFormatting sqref="F5">
    <cfRule type="cellIs" dxfId="158" priority="5" stopIfTrue="1" operator="equal">
      <formula>0</formula>
    </cfRule>
  </conditionalFormatting>
  <conditionalFormatting sqref="F8">
    <cfRule type="cellIs" dxfId="157" priority="4" stopIfTrue="1" operator="equal">
      <formula>0</formula>
    </cfRule>
  </conditionalFormatting>
  <conditionalFormatting sqref="F9">
    <cfRule type="cellIs" dxfId="156" priority="3" stopIfTrue="1" operator="equal">
      <formula>0</formula>
    </cfRule>
  </conditionalFormatting>
  <conditionalFormatting sqref="F14">
    <cfRule type="cellIs" dxfId="155" priority="2" stopIfTrue="1" operator="equal">
      <formula>0</formula>
    </cfRule>
  </conditionalFormatting>
  <conditionalFormatting sqref="F14">
    <cfRule type="cellIs" dxfId="154" priority="1" stopIfTrue="1" operator="equal">
      <formula>0</formula>
    </cfRule>
  </conditionalFormatting>
  <pageMargins left="0.55118110236220474" right="0.19685039370078741" top="0.35433070866141736" bottom="0.78740157480314965" header="0.19685039370078741" footer="0.31496062992125984"/>
  <pageSetup paperSize="9" scale="95" orientation="portrait" r:id="rId4"/>
  <rowBreaks count="1" manualBreakCount="1">
    <brk id="15" max="7"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R58"/>
  <sheetViews>
    <sheetView showZeros="0" view="pageBreakPreview" topLeftCell="A10"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9" width="9.1640625" style="523"/>
    <col min="10" max="10" width="33.33203125" style="523" customWidth="1"/>
    <col min="11" max="16384" width="9.1640625" style="523"/>
  </cols>
  <sheetData>
    <row r="1" spans="1:252" s="496" customFormat="1" ht="24">
      <c r="A1" s="595" t="s">
        <v>343</v>
      </c>
      <c r="B1" s="595" t="s">
        <v>344</v>
      </c>
      <c r="C1" s="596" t="s">
        <v>73</v>
      </c>
      <c r="D1" s="596" t="s">
        <v>72</v>
      </c>
      <c r="E1" s="595" t="s">
        <v>345</v>
      </c>
      <c r="F1" s="597" t="s">
        <v>346</v>
      </c>
      <c r="G1" s="598" t="s">
        <v>347</v>
      </c>
      <c r="H1" s="598" t="s">
        <v>348</v>
      </c>
      <c r="I1" s="599"/>
    </row>
    <row r="2" spans="1:252" s="503" customFormat="1" ht="20.25" customHeight="1">
      <c r="A2" s="600">
        <v>2</v>
      </c>
      <c r="B2" s="601" t="s">
        <v>689</v>
      </c>
      <c r="C2" s="600"/>
      <c r="D2" s="600"/>
      <c r="E2" s="600"/>
      <c r="F2" s="602"/>
      <c r="G2" s="603"/>
      <c r="H2" s="603"/>
      <c r="I2" s="604"/>
    </row>
    <row r="3" spans="1:252" s="503" customFormat="1" ht="20.25" customHeight="1">
      <c r="A3" s="605" t="s">
        <v>392</v>
      </c>
      <c r="B3" s="601" t="s">
        <v>351</v>
      </c>
      <c r="C3" s="600"/>
      <c r="D3" s="600"/>
      <c r="E3" s="600"/>
      <c r="F3" s="602"/>
      <c r="G3" s="603"/>
      <c r="H3" s="603"/>
      <c r="I3" s="604"/>
    </row>
    <row r="4" spans="1:252" s="612" customFormat="1" ht="192">
      <c r="A4" s="606">
        <f>1</f>
        <v>1</v>
      </c>
      <c r="B4" s="830" t="s">
        <v>935</v>
      </c>
      <c r="C4" s="838"/>
      <c r="D4" s="839"/>
      <c r="E4" s="832"/>
      <c r="F4" s="833"/>
      <c r="G4" s="834"/>
      <c r="H4" s="835">
        <f t="shared" ref="H4:H11" si="0">F4*G4</f>
        <v>0</v>
      </c>
      <c r="I4" s="611"/>
    </row>
    <row r="5" spans="1:252" s="612" customFormat="1" ht="284">
      <c r="A5" s="606"/>
      <c r="B5" s="830" t="s">
        <v>936</v>
      </c>
      <c r="C5" s="839" t="s">
        <v>353</v>
      </c>
      <c r="D5" s="839" t="s">
        <v>353</v>
      </c>
      <c r="E5" s="832" t="s">
        <v>0</v>
      </c>
      <c r="F5" s="836">
        <v>1</v>
      </c>
      <c r="G5" s="834"/>
      <c r="H5" s="888">
        <f t="shared" si="0"/>
        <v>0</v>
      </c>
      <c r="I5" s="611"/>
    </row>
    <row r="6" spans="1:252" s="612" customFormat="1" ht="36">
      <c r="A6" s="606">
        <f>A4+1</f>
        <v>2</v>
      </c>
      <c r="B6" s="607" t="s">
        <v>497</v>
      </c>
      <c r="C6" s="614" t="s">
        <v>71</v>
      </c>
      <c r="D6" s="614" t="s">
        <v>71</v>
      </c>
      <c r="E6" s="608" t="s">
        <v>0</v>
      </c>
      <c r="F6" s="613">
        <v>1</v>
      </c>
      <c r="G6" s="610"/>
      <c r="H6" s="887">
        <f t="shared" si="0"/>
        <v>0</v>
      </c>
      <c r="I6" s="518"/>
    </row>
    <row r="7" spans="1:252" s="612" customFormat="1" ht="180">
      <c r="A7" s="606">
        <f>A6+1</f>
        <v>3</v>
      </c>
      <c r="B7" s="830" t="s">
        <v>499</v>
      </c>
      <c r="C7" s="832"/>
      <c r="D7" s="832"/>
      <c r="E7" s="832" t="s">
        <v>0</v>
      </c>
      <c r="F7" s="836">
        <v>1</v>
      </c>
      <c r="G7" s="834"/>
      <c r="H7" s="888">
        <f>F7*G7</f>
        <v>0</v>
      </c>
      <c r="I7" s="518"/>
    </row>
    <row r="8" spans="1:252" s="612" customFormat="1" ht="72">
      <c r="A8" s="606">
        <f>A7+1</f>
        <v>4</v>
      </c>
      <c r="B8" s="830" t="s">
        <v>500</v>
      </c>
      <c r="C8" s="832"/>
      <c r="D8" s="832"/>
      <c r="E8" s="832" t="s">
        <v>0</v>
      </c>
      <c r="F8" s="836">
        <v>1</v>
      </c>
      <c r="G8" s="834"/>
      <c r="H8" s="888">
        <f t="shared" si="0"/>
        <v>0</v>
      </c>
      <c r="I8" s="518"/>
    </row>
    <row r="9" spans="1:252" s="612" customFormat="1" ht="84">
      <c r="A9" s="606">
        <f>A8+1</f>
        <v>5</v>
      </c>
      <c r="B9" s="830" t="s">
        <v>501</v>
      </c>
      <c r="C9" s="832"/>
      <c r="D9" s="832"/>
      <c r="E9" s="832" t="s">
        <v>0</v>
      </c>
      <c r="F9" s="836">
        <v>1</v>
      </c>
      <c r="G9" s="834"/>
      <c r="H9" s="888">
        <f t="shared" si="0"/>
        <v>0</v>
      </c>
      <c r="I9" s="884"/>
    </row>
    <row r="10" spans="1:252" s="612" customFormat="1" ht="96">
      <c r="A10" s="606">
        <f>A9+1</f>
        <v>6</v>
      </c>
      <c r="B10" s="830" t="s">
        <v>502</v>
      </c>
      <c r="C10" s="832"/>
      <c r="D10" s="832"/>
      <c r="E10" s="832" t="s">
        <v>0</v>
      </c>
      <c r="F10" s="836">
        <v>1</v>
      </c>
      <c r="G10" s="834"/>
      <c r="H10" s="888">
        <f t="shared" si="0"/>
        <v>0</v>
      </c>
      <c r="I10" s="518"/>
    </row>
    <row r="11" spans="1:252" s="496" customFormat="1" ht="56.25" customHeight="1">
      <c r="A11" s="606">
        <v>7</v>
      </c>
      <c r="B11" s="830" t="s">
        <v>82</v>
      </c>
      <c r="C11" s="831"/>
      <c r="D11" s="831"/>
      <c r="E11" s="832" t="s">
        <v>366</v>
      </c>
      <c r="F11" s="836">
        <v>50</v>
      </c>
      <c r="G11" s="834"/>
      <c r="H11" s="888">
        <f t="shared" si="0"/>
        <v>0</v>
      </c>
      <c r="I11" s="615"/>
    </row>
    <row r="12" spans="1:252" ht="20.25" customHeight="1">
      <c r="A12" s="616"/>
      <c r="B12" s="616"/>
      <c r="C12" s="616"/>
      <c r="D12" s="616"/>
      <c r="E12" s="616"/>
      <c r="F12" s="617" t="s">
        <v>690</v>
      </c>
      <c r="G12" s="1045">
        <f>SUM(H4:H11)</f>
        <v>0</v>
      </c>
      <c r="H12" s="1045"/>
      <c r="I12" s="604"/>
      <c r="J12" s="503"/>
      <c r="K12" s="503"/>
      <c r="L12" s="503"/>
      <c r="M12" s="503"/>
      <c r="N12" s="503"/>
      <c r="O12" s="503"/>
      <c r="P12" s="503"/>
      <c r="Q12" s="503"/>
      <c r="R12" s="503"/>
      <c r="S12" s="503"/>
      <c r="T12" s="503"/>
      <c r="U12" s="503"/>
      <c r="V12" s="503"/>
    </row>
    <row r="13" spans="1:252" s="532" customFormat="1" ht="12" customHeight="1">
      <c r="A13" s="600">
        <v>2</v>
      </c>
      <c r="B13" s="601" t="s">
        <v>689</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row>
    <row r="14" spans="1:252" s="503" customFormat="1" ht="20.25" customHeight="1">
      <c r="A14" s="605" t="s">
        <v>395</v>
      </c>
      <c r="B14" s="601" t="s">
        <v>377</v>
      </c>
      <c r="C14" s="600"/>
      <c r="D14" s="600"/>
      <c r="E14" s="600"/>
      <c r="F14" s="618"/>
      <c r="G14" s="619"/>
      <c r="H14" s="619"/>
      <c r="I14" s="604"/>
    </row>
    <row r="15" spans="1:252"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c r="T15" s="503"/>
      <c r="U15" s="503"/>
      <c r="V15" s="503"/>
    </row>
    <row r="16" spans="1:252"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row>
    <row r="17" spans="1:252" s="503" customFormat="1" ht="36">
      <c r="A17" s="606">
        <f>A16+1</f>
        <v>3</v>
      </c>
      <c r="B17" s="830" t="s">
        <v>511</v>
      </c>
      <c r="C17" s="831"/>
      <c r="D17" s="831"/>
      <c r="E17" s="832" t="s">
        <v>364</v>
      </c>
      <c r="F17" s="833">
        <v>6</v>
      </c>
      <c r="G17" s="834"/>
      <c r="H17" s="888">
        <f>F17*G17</f>
        <v>0</v>
      </c>
      <c r="I17" s="604"/>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row>
    <row r="18" spans="1:252"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c r="T18" s="503"/>
      <c r="U18" s="503"/>
      <c r="V18" s="503"/>
    </row>
    <row r="19" spans="1:252"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612"/>
      <c r="U19" s="612"/>
      <c r="V19" s="612"/>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c r="IP19" s="537"/>
      <c r="IQ19" s="537"/>
      <c r="IR19" s="537"/>
    </row>
    <row r="20" spans="1:252" s="537" customFormat="1" ht="13" thickBot="1">
      <c r="A20" s="620"/>
      <c r="B20" s="620"/>
      <c r="C20" s="620"/>
      <c r="D20" s="620"/>
      <c r="E20" s="620"/>
      <c r="F20" s="621" t="s">
        <v>691</v>
      </c>
      <c r="G20" s="1028">
        <f>SUM(H15:H19)</f>
        <v>0</v>
      </c>
      <c r="H20" s="1046"/>
      <c r="I20" s="536"/>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row>
    <row r="21" spans="1:252" ht="20.25" customHeight="1" thickBot="1">
      <c r="A21" s="583"/>
      <c r="B21" s="1035" t="s">
        <v>692</v>
      </c>
      <c r="C21" s="1047"/>
      <c r="D21" s="1047"/>
      <c r="E21" s="1047"/>
      <c r="F21" s="1048"/>
      <c r="G21" s="1038">
        <f>G20+G12</f>
        <v>0</v>
      </c>
      <c r="H21" s="1039"/>
    </row>
    <row r="22" spans="1:252" ht="24.75" customHeight="1">
      <c r="C22" s="515"/>
    </row>
    <row r="23" spans="1:252">
      <c r="C23" s="515"/>
    </row>
    <row r="24" spans="1:252">
      <c r="C24" s="515"/>
    </row>
    <row r="25" spans="1:252">
      <c r="C25" s="521"/>
    </row>
    <row r="26" spans="1:252">
      <c r="C26" s="622"/>
    </row>
    <row r="27" spans="1:252">
      <c r="C27" s="506"/>
    </row>
    <row r="28" spans="1:252">
      <c r="C28" s="506"/>
    </row>
    <row r="29" spans="1:252">
      <c r="C29" s="515"/>
    </row>
    <row r="30" spans="1:252">
      <c r="C30" s="521"/>
    </row>
    <row r="31" spans="1:252">
      <c r="C31" s="622"/>
    </row>
    <row r="32" spans="1:252">
      <c r="C32" s="506"/>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c r="IP32" s="544"/>
      <c r="IQ32" s="544"/>
      <c r="IR32" s="544"/>
    </row>
    <row r="33" spans="1:10" s="544" customFormat="1">
      <c r="A33" s="539"/>
      <c r="B33" s="540"/>
      <c r="C33" s="506"/>
      <c r="D33" s="541"/>
      <c r="E33" s="541"/>
      <c r="F33" s="542"/>
      <c r="G33" s="543"/>
      <c r="H33" s="543"/>
      <c r="I33" s="523"/>
      <c r="J33" s="523"/>
    </row>
    <row r="34" spans="1:10" s="544" customFormat="1">
      <c r="A34" s="539"/>
      <c r="B34" s="540"/>
      <c r="C34" s="515"/>
      <c r="D34" s="541"/>
      <c r="E34" s="541"/>
      <c r="F34" s="542"/>
      <c r="G34" s="543"/>
      <c r="H34" s="543"/>
      <c r="I34" s="523"/>
      <c r="J34" s="523"/>
    </row>
    <row r="35" spans="1:10" s="544" customFormat="1">
      <c r="A35" s="539"/>
      <c r="B35" s="540"/>
      <c r="C35" s="515"/>
      <c r="D35" s="541"/>
      <c r="E35" s="541"/>
      <c r="F35" s="542"/>
      <c r="G35" s="543"/>
      <c r="H35" s="543"/>
      <c r="I35" s="523"/>
      <c r="J35" s="523"/>
    </row>
    <row r="36" spans="1:10" s="544" customFormat="1">
      <c r="A36" s="539"/>
      <c r="B36" s="540"/>
      <c r="C36" s="515"/>
      <c r="D36" s="541"/>
      <c r="E36" s="541"/>
      <c r="F36" s="542"/>
      <c r="G36" s="543"/>
      <c r="H36" s="543"/>
      <c r="I36" s="523"/>
      <c r="J36" s="523"/>
    </row>
    <row r="37" spans="1:10" s="544" customFormat="1">
      <c r="A37" s="539"/>
      <c r="B37" s="540"/>
      <c r="C37" s="515"/>
      <c r="D37" s="541"/>
      <c r="E37" s="541"/>
      <c r="F37" s="542"/>
      <c r="G37" s="543"/>
      <c r="H37" s="543"/>
      <c r="I37" s="523"/>
      <c r="J37" s="523"/>
    </row>
    <row r="38" spans="1:10" s="544" customFormat="1">
      <c r="A38" s="539"/>
      <c r="B38" s="540"/>
      <c r="C38" s="515"/>
      <c r="D38" s="541"/>
      <c r="E38" s="541"/>
      <c r="F38" s="542"/>
      <c r="G38" s="543"/>
      <c r="H38" s="543"/>
      <c r="I38" s="523"/>
      <c r="J38" s="523"/>
    </row>
    <row r="39" spans="1:10" s="544" customFormat="1">
      <c r="A39" s="539"/>
      <c r="B39" s="540"/>
      <c r="C39" s="515"/>
      <c r="D39" s="541"/>
      <c r="E39" s="541"/>
      <c r="F39" s="542"/>
      <c r="G39" s="543"/>
      <c r="H39" s="543"/>
      <c r="I39" s="523"/>
      <c r="J39" s="523"/>
    </row>
    <row r="40" spans="1:10" s="544" customFormat="1">
      <c r="A40" s="539"/>
      <c r="B40" s="540"/>
      <c r="C40" s="515"/>
      <c r="D40" s="541"/>
      <c r="E40" s="541"/>
      <c r="F40" s="542"/>
      <c r="G40" s="543"/>
      <c r="H40" s="543"/>
      <c r="I40" s="523"/>
      <c r="J40" s="523"/>
    </row>
    <row r="41" spans="1:10" s="544" customFormat="1">
      <c r="A41" s="539"/>
      <c r="B41" s="540"/>
      <c r="C41" s="515"/>
      <c r="D41" s="541"/>
      <c r="E41" s="541"/>
      <c r="F41" s="542"/>
      <c r="G41" s="543"/>
      <c r="H41" s="543"/>
      <c r="I41" s="523"/>
      <c r="J41" s="523"/>
    </row>
    <row r="42" spans="1:10" s="544" customFormat="1">
      <c r="A42" s="539"/>
      <c r="B42" s="540"/>
      <c r="C42" s="515"/>
      <c r="D42" s="541"/>
      <c r="E42" s="541"/>
      <c r="F42" s="542"/>
      <c r="G42" s="543"/>
      <c r="H42" s="543"/>
      <c r="I42" s="523"/>
      <c r="J42" s="523"/>
    </row>
    <row r="43" spans="1:10" s="544" customFormat="1">
      <c r="A43" s="539"/>
      <c r="B43" s="540"/>
      <c r="C43" s="515"/>
      <c r="D43" s="541"/>
      <c r="E43" s="541"/>
      <c r="F43" s="542"/>
      <c r="G43" s="543"/>
      <c r="H43" s="543"/>
      <c r="I43" s="523"/>
      <c r="J43" s="523"/>
    </row>
    <row r="44" spans="1:10" s="544" customFormat="1">
      <c r="A44" s="539"/>
      <c r="B44" s="540"/>
      <c r="C44" s="515"/>
      <c r="D44" s="541"/>
      <c r="E44" s="541"/>
      <c r="F44" s="542"/>
      <c r="G44" s="543"/>
      <c r="H44" s="543"/>
      <c r="I44" s="523"/>
      <c r="J44" s="523"/>
    </row>
    <row r="45" spans="1:10" s="544" customFormat="1">
      <c r="A45" s="539"/>
      <c r="B45" s="540"/>
      <c r="C45" s="515"/>
      <c r="D45" s="541"/>
      <c r="E45" s="541"/>
      <c r="F45" s="542"/>
      <c r="G45" s="543"/>
      <c r="H45" s="543"/>
      <c r="I45" s="523"/>
      <c r="J45" s="523"/>
    </row>
    <row r="46" spans="1:10" s="544" customFormat="1">
      <c r="A46" s="539"/>
      <c r="B46" s="540"/>
      <c r="C46" s="515"/>
      <c r="D46" s="541"/>
      <c r="E46" s="541"/>
      <c r="F46" s="542"/>
      <c r="G46" s="543"/>
      <c r="H46" s="543"/>
      <c r="I46" s="523"/>
      <c r="J46" s="523"/>
    </row>
    <row r="47" spans="1:10" s="544" customFormat="1">
      <c r="A47" s="539"/>
      <c r="B47" s="540"/>
      <c r="C47" s="515"/>
      <c r="D47" s="541"/>
      <c r="E47" s="541"/>
      <c r="F47" s="542"/>
      <c r="G47" s="543"/>
      <c r="H47" s="543"/>
      <c r="I47" s="523"/>
      <c r="J47" s="523"/>
    </row>
    <row r="48" spans="1:10" s="544" customFormat="1">
      <c r="A48" s="539"/>
      <c r="B48" s="540"/>
      <c r="C48" s="515"/>
      <c r="D48" s="541"/>
      <c r="E48" s="541"/>
      <c r="F48" s="542"/>
      <c r="G48" s="543"/>
      <c r="H48" s="543"/>
      <c r="I48" s="523"/>
      <c r="J48" s="523"/>
    </row>
    <row r="49" spans="1:252" s="544" customFormat="1">
      <c r="A49" s="539"/>
      <c r="B49" s="540"/>
      <c r="C49" s="515"/>
      <c r="D49" s="541"/>
      <c r="E49" s="541"/>
      <c r="F49" s="542"/>
      <c r="G49" s="543"/>
      <c r="H49" s="543"/>
      <c r="I49" s="523"/>
      <c r="J49" s="523"/>
    </row>
    <row r="50" spans="1:252" s="544" customFormat="1">
      <c r="A50" s="539"/>
      <c r="B50" s="540"/>
      <c r="C50" s="515"/>
      <c r="D50" s="541"/>
      <c r="E50" s="541"/>
      <c r="F50" s="542"/>
      <c r="G50" s="543"/>
      <c r="H50" s="543"/>
      <c r="I50" s="523"/>
      <c r="J50" s="523"/>
    </row>
    <row r="51" spans="1:252" s="544" customFormat="1">
      <c r="A51" s="539"/>
      <c r="B51" s="540"/>
      <c r="C51" s="515"/>
      <c r="D51" s="541"/>
      <c r="E51" s="541"/>
      <c r="F51" s="542"/>
      <c r="G51" s="543"/>
      <c r="H51" s="543"/>
      <c r="I51" s="523"/>
      <c r="J51" s="523"/>
    </row>
    <row r="52" spans="1:252" s="544" customFormat="1">
      <c r="A52" s="539"/>
      <c r="B52" s="540"/>
      <c r="C52" s="515"/>
      <c r="D52" s="541"/>
      <c r="E52" s="541"/>
      <c r="F52" s="542"/>
      <c r="G52" s="543"/>
      <c r="H52" s="543"/>
      <c r="I52" s="523"/>
      <c r="J52" s="523"/>
    </row>
    <row r="53" spans="1:252" s="544" customFormat="1">
      <c r="A53" s="539"/>
      <c r="B53" s="540"/>
      <c r="C53" s="561"/>
      <c r="D53" s="541"/>
      <c r="E53" s="541"/>
      <c r="F53" s="542"/>
      <c r="G53" s="543"/>
      <c r="H53" s="543"/>
      <c r="I53" s="523"/>
      <c r="J53" s="523"/>
    </row>
    <row r="54" spans="1:252" s="544" customFormat="1">
      <c r="A54" s="539"/>
      <c r="B54" s="540"/>
      <c r="C54" s="622"/>
      <c r="D54" s="541"/>
      <c r="E54" s="541"/>
      <c r="F54" s="542"/>
      <c r="G54" s="543"/>
      <c r="H54" s="543"/>
      <c r="I54" s="523"/>
      <c r="J54" s="523"/>
    </row>
    <row r="55" spans="1:252" s="544" customFormat="1">
      <c r="A55" s="539"/>
      <c r="B55" s="540"/>
      <c r="C55" s="521"/>
      <c r="D55" s="541"/>
      <c r="E55" s="541"/>
      <c r="F55" s="542"/>
      <c r="G55" s="543"/>
      <c r="H55" s="543"/>
      <c r="I55" s="523"/>
      <c r="J55" s="523"/>
    </row>
    <row r="56" spans="1:252" s="544" customFormat="1">
      <c r="A56" s="539"/>
      <c r="B56" s="540"/>
      <c r="C56" s="622"/>
      <c r="D56" s="541"/>
      <c r="E56" s="541"/>
      <c r="F56" s="542"/>
      <c r="G56" s="543"/>
      <c r="H56" s="543"/>
      <c r="I56" s="523"/>
      <c r="J56" s="523"/>
    </row>
    <row r="57" spans="1:252" s="544" customFormat="1">
      <c r="A57" s="539"/>
      <c r="B57" s="540"/>
      <c r="C57" s="521"/>
      <c r="D57" s="541"/>
      <c r="E57" s="541"/>
      <c r="F57" s="542"/>
      <c r="G57" s="543"/>
      <c r="H57" s="543"/>
      <c r="I57" s="523"/>
      <c r="J57" s="523"/>
    </row>
    <row r="58" spans="1:252"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row>
  </sheetData>
  <customSheetViews>
    <customSheetView guid="{D18DB499-0579-FF4A-9B8B-3F60D92FC7BB}" scale="142" showPageBreaks="1" zeroValues="0" printArea="1" view="pageBreakPreview" topLeftCell="A17">
      <selection activeCell="H16" sqref="H16"/>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153" priority="8" stopIfTrue="1" operator="equal">
      <formula>0</formula>
    </cfRule>
  </conditionalFormatting>
  <conditionalFormatting sqref="F8">
    <cfRule type="cellIs" dxfId="152" priority="7" stopIfTrue="1" operator="equal">
      <formula>0</formula>
    </cfRule>
  </conditionalFormatting>
  <conditionalFormatting sqref="F9">
    <cfRule type="cellIs" dxfId="151" priority="6" stopIfTrue="1" operator="equal">
      <formula>0</formula>
    </cfRule>
  </conditionalFormatting>
  <conditionalFormatting sqref="F10">
    <cfRule type="cellIs" dxfId="150" priority="5" stopIfTrue="1" operator="equal">
      <formula>0</formula>
    </cfRule>
  </conditionalFormatting>
  <conditionalFormatting sqref="F5">
    <cfRule type="cellIs" dxfId="149" priority="4" stopIfTrue="1" operator="equal">
      <formula>0</formula>
    </cfRule>
  </conditionalFormatting>
  <conditionalFormatting sqref="F6">
    <cfRule type="cellIs" dxfId="148" priority="3" stopIfTrue="1" operator="equal">
      <formula>0</formula>
    </cfRule>
  </conditionalFormatting>
  <conditionalFormatting sqref="F11">
    <cfRule type="cellIs" dxfId="147" priority="2" stopIfTrue="1" operator="equal">
      <formula>0</formula>
    </cfRule>
  </conditionalFormatting>
  <conditionalFormatting sqref="F11">
    <cfRule type="cellIs" dxfId="146"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S58"/>
  <sheetViews>
    <sheetView showZeros="0" view="pageBreakPreview" topLeftCell="A10" zoomScaleNormal="100" zoomScaleSheetLayoutView="100" workbookViewId="0">
      <selection activeCell="B5" sqref="B5"/>
    </sheetView>
  </sheetViews>
  <sheetFormatPr baseColWidth="10" defaultColWidth="9.1640625" defaultRowHeight="12"/>
  <cols>
    <col min="1" max="1" width="4.33203125" style="539" customWidth="1"/>
    <col min="2" max="2" width="43" style="540" customWidth="1"/>
    <col min="3" max="3" width="9.5" style="541" customWidth="1"/>
    <col min="4" max="4" width="8.5" style="541" customWidth="1"/>
    <col min="5" max="5" width="7" style="541" customWidth="1"/>
    <col min="6" max="6" width="6.5" style="542" customWidth="1"/>
    <col min="7" max="7" width="10.1640625" style="543" bestFit="1" customWidth="1"/>
    <col min="8" max="8" width="11.5" style="543" customWidth="1"/>
    <col min="9" max="10" width="9.1640625" style="523"/>
    <col min="11" max="11" width="33.33203125" style="523" customWidth="1"/>
    <col min="12" max="16384" width="9.1640625" style="523"/>
  </cols>
  <sheetData>
    <row r="1" spans="1:253" s="496" customFormat="1" ht="24">
      <c r="A1" s="595" t="s">
        <v>343</v>
      </c>
      <c r="B1" s="595" t="s">
        <v>344</v>
      </c>
      <c r="C1" s="596" t="s">
        <v>73</v>
      </c>
      <c r="D1" s="596" t="s">
        <v>72</v>
      </c>
      <c r="E1" s="595" t="s">
        <v>345</v>
      </c>
      <c r="F1" s="597" t="s">
        <v>346</v>
      </c>
      <c r="G1" s="598" t="s">
        <v>347</v>
      </c>
      <c r="H1" s="598" t="s">
        <v>348</v>
      </c>
      <c r="I1" s="599"/>
    </row>
    <row r="2" spans="1:253" s="503" customFormat="1" ht="20.25" customHeight="1">
      <c r="A2" s="600">
        <v>3</v>
      </c>
      <c r="B2" s="601" t="s">
        <v>693</v>
      </c>
      <c r="C2" s="600"/>
      <c r="D2" s="600"/>
      <c r="E2" s="600"/>
      <c r="F2" s="602"/>
      <c r="G2" s="603"/>
      <c r="H2" s="603"/>
      <c r="I2" s="604"/>
    </row>
    <row r="3" spans="1:253" s="503" customFormat="1" ht="20.25" customHeight="1">
      <c r="A3" s="605" t="s">
        <v>401</v>
      </c>
      <c r="B3" s="601" t="s">
        <v>351</v>
      </c>
      <c r="C3" s="600"/>
      <c r="D3" s="600"/>
      <c r="E3" s="600"/>
      <c r="F3" s="602"/>
      <c r="G3" s="603"/>
      <c r="H3" s="603"/>
      <c r="I3" s="604"/>
    </row>
    <row r="4" spans="1:253" s="612" customFormat="1" ht="192">
      <c r="A4" s="606">
        <f>1</f>
        <v>1</v>
      </c>
      <c r="B4" s="830" t="s">
        <v>935</v>
      </c>
      <c r="C4" s="838"/>
      <c r="D4" s="839"/>
      <c r="E4" s="832"/>
      <c r="F4" s="833"/>
      <c r="G4" s="834"/>
      <c r="H4" s="835">
        <f t="shared" ref="H4:H11" si="0">F4*G4</f>
        <v>0</v>
      </c>
      <c r="I4" s="623"/>
    </row>
    <row r="5" spans="1:253" s="612" customFormat="1" ht="284">
      <c r="A5" s="606"/>
      <c r="B5" s="830" t="s">
        <v>936</v>
      </c>
      <c r="C5" s="839" t="s">
        <v>353</v>
      </c>
      <c r="D5" s="839" t="s">
        <v>353</v>
      </c>
      <c r="E5" s="832" t="s">
        <v>0</v>
      </c>
      <c r="F5" s="836">
        <v>1</v>
      </c>
      <c r="G5" s="834"/>
      <c r="H5" s="888">
        <f t="shared" si="0"/>
        <v>0</v>
      </c>
      <c r="I5" s="623"/>
    </row>
    <row r="6" spans="1:253" s="612" customFormat="1" ht="36">
      <c r="A6" s="606">
        <f>A4+1</f>
        <v>2</v>
      </c>
      <c r="B6" s="607" t="s">
        <v>497</v>
      </c>
      <c r="C6" s="614" t="s">
        <v>71</v>
      </c>
      <c r="D6" s="614" t="s">
        <v>71</v>
      </c>
      <c r="E6" s="608" t="s">
        <v>0</v>
      </c>
      <c r="F6" s="613">
        <v>1</v>
      </c>
      <c r="G6" s="610"/>
      <c r="H6" s="887">
        <f t="shared" si="0"/>
        <v>0</v>
      </c>
      <c r="I6" s="623"/>
      <c r="J6" s="518"/>
    </row>
    <row r="7" spans="1:253" s="612" customFormat="1" ht="180">
      <c r="A7" s="606">
        <f>A6+1</f>
        <v>3</v>
      </c>
      <c r="B7" s="830" t="s">
        <v>499</v>
      </c>
      <c r="C7" s="832"/>
      <c r="D7" s="832"/>
      <c r="E7" s="832" t="s">
        <v>0</v>
      </c>
      <c r="F7" s="836">
        <v>1</v>
      </c>
      <c r="G7" s="834"/>
      <c r="H7" s="888">
        <f t="shared" si="0"/>
        <v>0</v>
      </c>
      <c r="I7" s="623"/>
      <c r="J7" s="518"/>
    </row>
    <row r="8" spans="1:253" s="612" customFormat="1" ht="72">
      <c r="A8" s="606">
        <f>A7+1</f>
        <v>4</v>
      </c>
      <c r="B8" s="830" t="s">
        <v>500</v>
      </c>
      <c r="C8" s="832"/>
      <c r="D8" s="832"/>
      <c r="E8" s="832" t="s">
        <v>0</v>
      </c>
      <c r="F8" s="836">
        <v>1</v>
      </c>
      <c r="G8" s="834"/>
      <c r="H8" s="888">
        <f t="shared" si="0"/>
        <v>0</v>
      </c>
      <c r="I8" s="623"/>
      <c r="J8" s="518"/>
    </row>
    <row r="9" spans="1:253" s="612" customFormat="1" ht="84">
      <c r="A9" s="606">
        <f>A8+1</f>
        <v>5</v>
      </c>
      <c r="B9" s="830" t="s">
        <v>501</v>
      </c>
      <c r="C9" s="832"/>
      <c r="D9" s="832"/>
      <c r="E9" s="832" t="s">
        <v>0</v>
      </c>
      <c r="F9" s="836">
        <v>1</v>
      </c>
      <c r="G9" s="834"/>
      <c r="H9" s="888">
        <f t="shared" si="0"/>
        <v>0</v>
      </c>
      <c r="I9" s="623"/>
      <c r="J9" s="518"/>
    </row>
    <row r="10" spans="1:253" s="612" customFormat="1" ht="96">
      <c r="A10" s="606">
        <f>A9+1</f>
        <v>6</v>
      </c>
      <c r="B10" s="830" t="s">
        <v>502</v>
      </c>
      <c r="C10" s="832"/>
      <c r="D10" s="832"/>
      <c r="E10" s="832" t="s">
        <v>0</v>
      </c>
      <c r="F10" s="836">
        <v>1</v>
      </c>
      <c r="G10" s="834"/>
      <c r="H10" s="888">
        <f t="shared" si="0"/>
        <v>0</v>
      </c>
      <c r="I10" s="623"/>
      <c r="J10" s="518"/>
    </row>
    <row r="11" spans="1:253" s="496" customFormat="1" ht="56.25" customHeight="1">
      <c r="A11" s="606">
        <v>7</v>
      </c>
      <c r="B11" s="830" t="s">
        <v>82</v>
      </c>
      <c r="C11" s="831"/>
      <c r="D11" s="831"/>
      <c r="E11" s="832" t="s">
        <v>366</v>
      </c>
      <c r="F11" s="836">
        <v>35</v>
      </c>
      <c r="G11" s="834"/>
      <c r="H11" s="888">
        <f t="shared" si="0"/>
        <v>0</v>
      </c>
      <c r="I11" s="615"/>
    </row>
    <row r="12" spans="1:253" ht="20.25" customHeight="1">
      <c r="A12" s="616"/>
      <c r="B12" s="616"/>
      <c r="C12" s="616"/>
      <c r="D12" s="616"/>
      <c r="E12" s="616"/>
      <c r="F12" s="617" t="s">
        <v>694</v>
      </c>
      <c r="G12" s="1045">
        <f>SUM(H4:H11)</f>
        <v>0</v>
      </c>
      <c r="H12" s="1045"/>
      <c r="I12" s="604"/>
      <c r="J12" s="503"/>
      <c r="K12" s="503"/>
      <c r="L12" s="503"/>
      <c r="M12" s="503"/>
      <c r="N12" s="503"/>
      <c r="O12" s="503"/>
      <c r="P12" s="503"/>
      <c r="Q12" s="503"/>
      <c r="R12" s="503"/>
      <c r="S12" s="503"/>
      <c r="T12" s="503"/>
      <c r="U12" s="503"/>
      <c r="V12" s="503"/>
      <c r="W12" s="503"/>
    </row>
    <row r="13" spans="1:253" s="532" customFormat="1" ht="12" customHeight="1">
      <c r="A13" s="600">
        <v>3</v>
      </c>
      <c r="B13" s="601" t="s">
        <v>693</v>
      </c>
      <c r="C13" s="600"/>
      <c r="D13" s="600"/>
      <c r="E13" s="600"/>
      <c r="F13" s="618"/>
      <c r="G13" s="619"/>
      <c r="H13" s="619"/>
      <c r="I13" s="604"/>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3"/>
      <c r="CT13" s="503"/>
      <c r="CU13" s="503"/>
      <c r="CV13" s="503"/>
      <c r="CW13" s="503"/>
      <c r="CX13" s="503"/>
      <c r="CY13" s="503"/>
      <c r="CZ13" s="503"/>
      <c r="DA13" s="503"/>
      <c r="DB13" s="503"/>
      <c r="DC13" s="503"/>
      <c r="DD13" s="503"/>
      <c r="DE13" s="503"/>
      <c r="DF13" s="503"/>
      <c r="DG13" s="503"/>
      <c r="DH13" s="503"/>
      <c r="DI13" s="503"/>
      <c r="DJ13" s="503"/>
      <c r="DK13" s="503"/>
      <c r="DL13" s="503"/>
      <c r="DM13" s="503"/>
      <c r="DN13" s="503"/>
      <c r="DO13" s="503"/>
      <c r="DP13" s="503"/>
      <c r="DQ13" s="503"/>
      <c r="DR13" s="503"/>
      <c r="DS13" s="503"/>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3"/>
      <c r="EV13" s="503"/>
      <c r="EW13" s="503"/>
      <c r="EX13" s="503"/>
      <c r="EY13" s="503"/>
      <c r="EZ13" s="503"/>
      <c r="FA13" s="503"/>
      <c r="FB13" s="503"/>
      <c r="FC13" s="503"/>
      <c r="FD13" s="503"/>
      <c r="FE13" s="503"/>
      <c r="FF13" s="503"/>
      <c r="FG13" s="503"/>
      <c r="FH13" s="503"/>
      <c r="FI13" s="503"/>
      <c r="FJ13" s="503"/>
      <c r="FK13" s="503"/>
      <c r="FL13" s="503"/>
      <c r="FM13" s="503"/>
      <c r="FN13" s="503"/>
      <c r="FO13" s="503"/>
      <c r="FP13" s="503"/>
      <c r="FQ13" s="503"/>
      <c r="FR13" s="503"/>
      <c r="FS13" s="503"/>
      <c r="FT13" s="503"/>
      <c r="FU13" s="503"/>
      <c r="FV13" s="503"/>
      <c r="FW13" s="503"/>
      <c r="FX13" s="503"/>
      <c r="FY13" s="503"/>
      <c r="FZ13" s="503"/>
      <c r="GA13" s="503"/>
      <c r="GB13" s="503"/>
      <c r="GC13" s="503"/>
      <c r="GD13" s="503"/>
      <c r="GE13" s="503"/>
      <c r="GF13" s="503"/>
      <c r="GG13" s="503"/>
      <c r="GH13" s="503"/>
      <c r="GI13" s="503"/>
      <c r="GJ13" s="503"/>
      <c r="GK13" s="503"/>
      <c r="GL13" s="503"/>
      <c r="GM13" s="503"/>
      <c r="GN13" s="503"/>
      <c r="GO13" s="503"/>
      <c r="GP13" s="503"/>
      <c r="GQ13" s="503"/>
      <c r="GR13" s="503"/>
      <c r="GS13" s="503"/>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c r="IS13" s="503"/>
    </row>
    <row r="14" spans="1:253" s="503" customFormat="1" ht="20.25" customHeight="1">
      <c r="A14" s="605" t="s">
        <v>404</v>
      </c>
      <c r="B14" s="601" t="s">
        <v>377</v>
      </c>
      <c r="C14" s="600"/>
      <c r="D14" s="600"/>
      <c r="E14" s="600"/>
      <c r="F14" s="618"/>
      <c r="G14" s="619"/>
      <c r="H14" s="619"/>
      <c r="I14" s="604"/>
    </row>
    <row r="15" spans="1:253" ht="36">
      <c r="A15" s="606">
        <f>1</f>
        <v>1</v>
      </c>
      <c r="B15" s="607" t="s">
        <v>509</v>
      </c>
      <c r="C15" s="614" t="s">
        <v>71</v>
      </c>
      <c r="D15" s="614" t="s">
        <v>71</v>
      </c>
      <c r="E15" s="608" t="s">
        <v>364</v>
      </c>
      <c r="F15" s="609">
        <v>1</v>
      </c>
      <c r="G15" s="610"/>
      <c r="H15" s="887">
        <f>F15*G15</f>
        <v>0</v>
      </c>
      <c r="I15" s="604"/>
      <c r="J15" s="503"/>
      <c r="K15" s="503"/>
      <c r="L15" s="503"/>
      <c r="M15" s="503"/>
      <c r="N15" s="503"/>
      <c r="O15" s="503"/>
      <c r="P15" s="503"/>
      <c r="Q15" s="503"/>
      <c r="R15" s="503"/>
      <c r="S15" s="503"/>
      <c r="T15" s="503"/>
      <c r="U15" s="503"/>
      <c r="V15" s="503"/>
      <c r="W15" s="503"/>
    </row>
    <row r="16" spans="1:253" ht="60">
      <c r="A16" s="606">
        <f>A15+1</f>
        <v>2</v>
      </c>
      <c r="B16" s="607" t="s">
        <v>510</v>
      </c>
      <c r="C16" s="614" t="s">
        <v>71</v>
      </c>
      <c r="D16" s="614" t="s">
        <v>71</v>
      </c>
      <c r="E16" s="608" t="s">
        <v>0</v>
      </c>
      <c r="F16" s="613">
        <v>4</v>
      </c>
      <c r="G16" s="610"/>
      <c r="H16" s="887">
        <f>F16*G16</f>
        <v>0</v>
      </c>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c r="IS16" s="503"/>
    </row>
    <row r="17" spans="1:253" s="503" customFormat="1" ht="36">
      <c r="A17" s="606">
        <f>A16+1</f>
        <v>3</v>
      </c>
      <c r="B17" s="830" t="s">
        <v>511</v>
      </c>
      <c r="C17" s="831"/>
      <c r="D17" s="831"/>
      <c r="E17" s="832" t="s">
        <v>364</v>
      </c>
      <c r="F17" s="833">
        <v>6</v>
      </c>
      <c r="G17" s="834"/>
      <c r="H17" s="888">
        <f>F17*G17</f>
        <v>0</v>
      </c>
      <c r="I17" s="604"/>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c r="IS17" s="523"/>
    </row>
    <row r="18" spans="1:253" ht="36">
      <c r="A18" s="606">
        <f>A17+1</f>
        <v>4</v>
      </c>
      <c r="B18" s="830" t="s">
        <v>513</v>
      </c>
      <c r="C18" s="831"/>
      <c r="D18" s="831"/>
      <c r="E18" s="832" t="s">
        <v>364</v>
      </c>
      <c r="F18" s="833">
        <v>1</v>
      </c>
      <c r="G18" s="834"/>
      <c r="H18" s="888">
        <f>F18*G18</f>
        <v>0</v>
      </c>
      <c r="I18" s="604"/>
      <c r="J18" s="503"/>
      <c r="K18" s="503"/>
      <c r="L18" s="503"/>
      <c r="M18" s="503"/>
      <c r="N18" s="503"/>
      <c r="O18" s="503"/>
      <c r="P18" s="503"/>
      <c r="Q18" s="503"/>
      <c r="R18" s="503"/>
      <c r="S18" s="503"/>
      <c r="T18" s="503"/>
      <c r="U18" s="503"/>
      <c r="V18" s="503"/>
      <c r="W18" s="503"/>
    </row>
    <row r="19" spans="1:253" ht="48">
      <c r="A19" s="606">
        <f>A18+1</f>
        <v>5</v>
      </c>
      <c r="B19" s="830" t="s">
        <v>514</v>
      </c>
      <c r="C19" s="831"/>
      <c r="D19" s="831"/>
      <c r="E19" s="832" t="s">
        <v>364</v>
      </c>
      <c r="F19" s="836">
        <v>1</v>
      </c>
      <c r="G19" s="837"/>
      <c r="H19" s="888">
        <f>F19*G19</f>
        <v>0</v>
      </c>
      <c r="I19" s="611"/>
      <c r="J19" s="612"/>
      <c r="K19" s="612"/>
      <c r="L19" s="612"/>
      <c r="M19" s="612"/>
      <c r="N19" s="612"/>
      <c r="O19" s="612"/>
      <c r="P19" s="612"/>
      <c r="Q19" s="612"/>
      <c r="R19" s="612"/>
      <c r="S19" s="612"/>
      <c r="T19" s="612"/>
      <c r="U19" s="612"/>
      <c r="V19" s="612"/>
      <c r="W19" s="612"/>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7"/>
      <c r="EN19" s="537"/>
      <c r="EO19" s="537"/>
      <c r="EP19" s="537"/>
      <c r="EQ19" s="537"/>
      <c r="ER19" s="537"/>
      <c r="ES19" s="537"/>
      <c r="ET19" s="537"/>
      <c r="EU19" s="537"/>
      <c r="EV19" s="537"/>
      <c r="EW19" s="537"/>
      <c r="EX19" s="537"/>
      <c r="EY19" s="537"/>
      <c r="EZ19" s="537"/>
      <c r="FA19" s="537"/>
      <c r="FB19" s="537"/>
      <c r="FC19" s="537"/>
      <c r="FD19" s="537"/>
      <c r="FE19" s="537"/>
      <c r="FF19" s="537"/>
      <c r="FG19" s="537"/>
      <c r="FH19" s="537"/>
      <c r="FI19" s="537"/>
      <c r="FJ19" s="537"/>
      <c r="FK19" s="537"/>
      <c r="FL19" s="537"/>
      <c r="FM19" s="537"/>
      <c r="FN19" s="537"/>
      <c r="FO19" s="537"/>
      <c r="FP19" s="537"/>
      <c r="FQ19" s="537"/>
      <c r="FR19" s="537"/>
      <c r="FS19" s="537"/>
      <c r="FT19" s="537"/>
      <c r="FU19" s="537"/>
      <c r="FV19" s="537"/>
      <c r="FW19" s="537"/>
      <c r="FX19" s="537"/>
      <c r="FY19" s="537"/>
      <c r="FZ19" s="537"/>
      <c r="GA19" s="537"/>
      <c r="GB19" s="537"/>
      <c r="GC19" s="537"/>
      <c r="GD19" s="537"/>
      <c r="GE19" s="537"/>
      <c r="GF19" s="537"/>
      <c r="GG19" s="537"/>
      <c r="GH19" s="537"/>
      <c r="GI19" s="537"/>
      <c r="GJ19" s="537"/>
      <c r="GK19" s="537"/>
      <c r="GL19" s="537"/>
      <c r="GM19" s="537"/>
      <c r="GN19" s="537"/>
      <c r="GO19" s="537"/>
      <c r="GP19" s="537"/>
      <c r="GQ19" s="537"/>
      <c r="GR19" s="537"/>
      <c r="GS19" s="537"/>
      <c r="GT19" s="537"/>
      <c r="GU19" s="537"/>
      <c r="GV19" s="537"/>
      <c r="GW19" s="537"/>
      <c r="GX19" s="537"/>
      <c r="GY19" s="537"/>
      <c r="GZ19" s="537"/>
      <c r="HA19" s="537"/>
      <c r="HB19" s="537"/>
      <c r="HC19" s="537"/>
      <c r="HD19" s="537"/>
      <c r="HE19" s="537"/>
      <c r="HF19" s="537"/>
      <c r="HG19" s="537"/>
      <c r="HH19" s="537"/>
      <c r="HI19" s="537"/>
      <c r="HJ19" s="537"/>
      <c r="HK19" s="537"/>
      <c r="HL19" s="537"/>
      <c r="HM19" s="537"/>
      <c r="HN19" s="537"/>
      <c r="HO19" s="537"/>
      <c r="HP19" s="537"/>
      <c r="HQ19" s="537"/>
      <c r="HR19" s="537"/>
      <c r="HS19" s="537"/>
      <c r="HT19" s="537"/>
      <c r="HU19" s="537"/>
      <c r="HV19" s="537"/>
      <c r="HW19" s="537"/>
      <c r="HX19" s="537"/>
      <c r="HY19" s="537"/>
      <c r="HZ19" s="537"/>
      <c r="IA19" s="537"/>
      <c r="IB19" s="537"/>
      <c r="IC19" s="537"/>
      <c r="ID19" s="537"/>
      <c r="IE19" s="537"/>
      <c r="IF19" s="537"/>
      <c r="IG19" s="537"/>
      <c r="IH19" s="537"/>
      <c r="II19" s="537"/>
      <c r="IJ19" s="537"/>
      <c r="IK19" s="537"/>
      <c r="IL19" s="537"/>
      <c r="IM19" s="537"/>
      <c r="IN19" s="537"/>
      <c r="IO19" s="537"/>
      <c r="IP19" s="537"/>
      <c r="IQ19" s="537"/>
      <c r="IR19" s="537"/>
      <c r="IS19" s="537"/>
    </row>
    <row r="20" spans="1:253" s="537" customFormat="1" ht="13" thickBot="1">
      <c r="A20" s="620"/>
      <c r="B20" s="620"/>
      <c r="C20" s="620"/>
      <c r="D20" s="620"/>
      <c r="E20" s="620"/>
      <c r="F20" s="621" t="s">
        <v>695</v>
      </c>
      <c r="G20" s="1028">
        <f>SUM(H15:H19)</f>
        <v>0</v>
      </c>
      <c r="H20" s="1046"/>
      <c r="I20" s="536"/>
      <c r="J20" s="536"/>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c r="IS20" s="523"/>
    </row>
    <row r="21" spans="1:253" ht="20.25" customHeight="1" thickBot="1">
      <c r="A21" s="583"/>
      <c r="B21" s="1035" t="s">
        <v>696</v>
      </c>
      <c r="C21" s="1047"/>
      <c r="D21" s="1047"/>
      <c r="E21" s="1047"/>
      <c r="F21" s="1048"/>
      <c r="G21" s="1038">
        <f>G20+G12</f>
        <v>0</v>
      </c>
      <c r="H21" s="1039"/>
    </row>
    <row r="22" spans="1:253" ht="24.75" customHeight="1">
      <c r="C22" s="515"/>
    </row>
    <row r="23" spans="1:253">
      <c r="C23" s="515"/>
    </row>
    <row r="24" spans="1:253">
      <c r="C24" s="515"/>
    </row>
    <row r="25" spans="1:253">
      <c r="C25" s="521"/>
    </row>
    <row r="26" spans="1:253">
      <c r="C26" s="622"/>
    </row>
    <row r="27" spans="1:253">
      <c r="C27" s="506"/>
    </row>
    <row r="28" spans="1:253">
      <c r="C28" s="506"/>
    </row>
    <row r="29" spans="1:253">
      <c r="C29" s="515"/>
    </row>
    <row r="30" spans="1:253">
      <c r="C30" s="521"/>
    </row>
    <row r="31" spans="1:253">
      <c r="C31" s="622"/>
    </row>
    <row r="32" spans="1:253">
      <c r="C32" s="506"/>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44"/>
      <c r="DV32" s="544"/>
      <c r="DW32" s="544"/>
      <c r="DX32" s="544"/>
      <c r="DY32" s="544"/>
      <c r="DZ32" s="544"/>
      <c r="EA32" s="544"/>
      <c r="EB32" s="544"/>
      <c r="EC32" s="544"/>
      <c r="ED32" s="544"/>
      <c r="EE32" s="544"/>
      <c r="EF32" s="544"/>
      <c r="EG32" s="544"/>
      <c r="EH32" s="544"/>
      <c r="EI32" s="544"/>
      <c r="EJ32" s="544"/>
      <c r="EK32" s="544"/>
      <c r="EL32" s="544"/>
      <c r="EM32" s="544"/>
      <c r="EN32" s="544"/>
      <c r="EO32" s="544"/>
      <c r="EP32" s="544"/>
      <c r="EQ32" s="544"/>
      <c r="ER32" s="544"/>
      <c r="ES32" s="544"/>
      <c r="ET32" s="544"/>
      <c r="EU32" s="544"/>
      <c r="EV32" s="544"/>
      <c r="EW32" s="544"/>
      <c r="EX32" s="544"/>
      <c r="EY32" s="544"/>
      <c r="EZ32" s="544"/>
      <c r="FA32" s="544"/>
      <c r="FB32" s="544"/>
      <c r="FC32" s="544"/>
      <c r="FD32" s="544"/>
      <c r="FE32" s="544"/>
      <c r="FF32" s="544"/>
      <c r="FG32" s="544"/>
      <c r="FH32" s="544"/>
      <c r="FI32" s="544"/>
      <c r="FJ32" s="544"/>
      <c r="FK32" s="544"/>
      <c r="FL32" s="544"/>
      <c r="FM32" s="544"/>
      <c r="FN32" s="544"/>
      <c r="FO32" s="544"/>
      <c r="FP32" s="544"/>
      <c r="FQ32" s="544"/>
      <c r="FR32" s="544"/>
      <c r="FS32" s="544"/>
      <c r="FT32" s="544"/>
      <c r="FU32" s="544"/>
      <c r="FV32" s="544"/>
      <c r="FW32" s="544"/>
      <c r="FX32" s="544"/>
      <c r="FY32" s="544"/>
      <c r="FZ32" s="544"/>
      <c r="GA32" s="544"/>
      <c r="GB32" s="544"/>
      <c r="GC32" s="544"/>
      <c r="GD32" s="544"/>
      <c r="GE32" s="544"/>
      <c r="GF32" s="544"/>
      <c r="GG32" s="544"/>
      <c r="GH32" s="544"/>
      <c r="GI32" s="544"/>
      <c r="GJ32" s="544"/>
      <c r="GK32" s="544"/>
      <c r="GL32" s="544"/>
      <c r="GM32" s="544"/>
      <c r="GN32" s="544"/>
      <c r="GO32" s="544"/>
      <c r="GP32" s="544"/>
      <c r="GQ32" s="544"/>
      <c r="GR32" s="544"/>
      <c r="GS32" s="544"/>
      <c r="GT32" s="544"/>
      <c r="GU32" s="544"/>
      <c r="GV32" s="544"/>
      <c r="GW32" s="544"/>
      <c r="GX32" s="544"/>
      <c r="GY32" s="544"/>
      <c r="GZ32" s="544"/>
      <c r="HA32" s="544"/>
      <c r="HB32" s="544"/>
      <c r="HC32" s="544"/>
      <c r="HD32" s="544"/>
      <c r="HE32" s="544"/>
      <c r="HF32" s="544"/>
      <c r="HG32" s="544"/>
      <c r="HH32" s="544"/>
      <c r="HI32" s="544"/>
      <c r="HJ32" s="544"/>
      <c r="HK32" s="544"/>
      <c r="HL32" s="544"/>
      <c r="HM32" s="544"/>
      <c r="HN32" s="544"/>
      <c r="HO32" s="544"/>
      <c r="HP32" s="544"/>
      <c r="HQ32" s="544"/>
      <c r="HR32" s="544"/>
      <c r="HS32" s="544"/>
      <c r="HT32" s="544"/>
      <c r="HU32" s="544"/>
      <c r="HV32" s="544"/>
      <c r="HW32" s="544"/>
      <c r="HX32" s="544"/>
      <c r="HY32" s="544"/>
      <c r="HZ32" s="544"/>
      <c r="IA32" s="544"/>
      <c r="IB32" s="544"/>
      <c r="IC32" s="544"/>
      <c r="ID32" s="544"/>
      <c r="IE32" s="544"/>
      <c r="IF32" s="544"/>
      <c r="IG32" s="544"/>
      <c r="IH32" s="544"/>
      <c r="II32" s="544"/>
      <c r="IJ32" s="544"/>
      <c r="IK32" s="544"/>
      <c r="IL32" s="544"/>
      <c r="IM32" s="544"/>
      <c r="IN32" s="544"/>
      <c r="IO32" s="544"/>
      <c r="IP32" s="544"/>
      <c r="IQ32" s="544"/>
      <c r="IR32" s="544"/>
      <c r="IS32" s="544"/>
    </row>
    <row r="33" spans="1:11" s="544" customFormat="1">
      <c r="A33" s="539"/>
      <c r="B33" s="540"/>
      <c r="C33" s="506"/>
      <c r="D33" s="541"/>
      <c r="E33" s="541"/>
      <c r="F33" s="542"/>
      <c r="G33" s="543"/>
      <c r="H33" s="543"/>
      <c r="I33" s="523"/>
      <c r="J33" s="523"/>
      <c r="K33" s="523"/>
    </row>
    <row r="34" spans="1:11" s="544" customFormat="1">
      <c r="A34" s="539"/>
      <c r="B34" s="540"/>
      <c r="C34" s="515"/>
      <c r="D34" s="541"/>
      <c r="E34" s="541"/>
      <c r="F34" s="542"/>
      <c r="G34" s="543"/>
      <c r="H34" s="543"/>
      <c r="I34" s="523"/>
      <c r="J34" s="523"/>
      <c r="K34" s="523"/>
    </row>
    <row r="35" spans="1:11" s="544" customFormat="1">
      <c r="A35" s="539"/>
      <c r="B35" s="540"/>
      <c r="C35" s="515"/>
      <c r="D35" s="541"/>
      <c r="E35" s="541"/>
      <c r="F35" s="542"/>
      <c r="G35" s="543"/>
      <c r="H35" s="543"/>
      <c r="I35" s="523"/>
      <c r="J35" s="523"/>
      <c r="K35" s="523"/>
    </row>
    <row r="36" spans="1:11" s="544" customFormat="1">
      <c r="A36" s="539"/>
      <c r="B36" s="540"/>
      <c r="C36" s="515"/>
      <c r="D36" s="541"/>
      <c r="E36" s="541"/>
      <c r="F36" s="542"/>
      <c r="G36" s="543"/>
      <c r="H36" s="543"/>
      <c r="I36" s="523"/>
      <c r="J36" s="523"/>
      <c r="K36" s="523"/>
    </row>
    <row r="37" spans="1:11" s="544" customFormat="1">
      <c r="A37" s="539"/>
      <c r="B37" s="540"/>
      <c r="C37" s="515"/>
      <c r="D37" s="541"/>
      <c r="E37" s="541"/>
      <c r="F37" s="542"/>
      <c r="G37" s="543"/>
      <c r="H37" s="543"/>
      <c r="I37" s="523"/>
      <c r="J37" s="523"/>
      <c r="K37" s="523"/>
    </row>
    <row r="38" spans="1:11" s="544" customFormat="1">
      <c r="A38" s="539"/>
      <c r="B38" s="540"/>
      <c r="C38" s="515"/>
      <c r="D38" s="541"/>
      <c r="E38" s="541"/>
      <c r="F38" s="542"/>
      <c r="G38" s="543"/>
      <c r="H38" s="543"/>
      <c r="I38" s="523"/>
      <c r="J38" s="523"/>
      <c r="K38" s="523"/>
    </row>
    <row r="39" spans="1:11" s="544" customFormat="1">
      <c r="A39" s="539"/>
      <c r="B39" s="540"/>
      <c r="C39" s="515"/>
      <c r="D39" s="541"/>
      <c r="E39" s="541"/>
      <c r="F39" s="542"/>
      <c r="G39" s="543"/>
      <c r="H39" s="543"/>
      <c r="I39" s="523"/>
      <c r="J39" s="523"/>
      <c r="K39" s="523"/>
    </row>
    <row r="40" spans="1:11" s="544" customFormat="1">
      <c r="A40" s="539"/>
      <c r="B40" s="540"/>
      <c r="C40" s="515"/>
      <c r="D40" s="541"/>
      <c r="E40" s="541"/>
      <c r="F40" s="542"/>
      <c r="G40" s="543"/>
      <c r="H40" s="543"/>
      <c r="I40" s="523"/>
      <c r="J40" s="523"/>
      <c r="K40" s="523"/>
    </row>
    <row r="41" spans="1:11" s="544" customFormat="1">
      <c r="A41" s="539"/>
      <c r="B41" s="540"/>
      <c r="C41" s="515"/>
      <c r="D41" s="541"/>
      <c r="E41" s="541"/>
      <c r="F41" s="542"/>
      <c r="G41" s="543"/>
      <c r="H41" s="543"/>
      <c r="I41" s="523"/>
      <c r="J41" s="523"/>
      <c r="K41" s="523"/>
    </row>
    <row r="42" spans="1:11" s="544" customFormat="1">
      <c r="A42" s="539"/>
      <c r="B42" s="540"/>
      <c r="C42" s="515"/>
      <c r="D42" s="541"/>
      <c r="E42" s="541"/>
      <c r="F42" s="542"/>
      <c r="G42" s="543"/>
      <c r="H42" s="543"/>
      <c r="I42" s="523"/>
      <c r="J42" s="523"/>
      <c r="K42" s="523"/>
    </row>
    <row r="43" spans="1:11" s="544" customFormat="1">
      <c r="A43" s="539"/>
      <c r="B43" s="540"/>
      <c r="C43" s="515"/>
      <c r="D43" s="541"/>
      <c r="E43" s="541"/>
      <c r="F43" s="542"/>
      <c r="G43" s="543"/>
      <c r="H43" s="543"/>
      <c r="I43" s="523"/>
      <c r="J43" s="523"/>
      <c r="K43" s="523"/>
    </row>
    <row r="44" spans="1:11" s="544" customFormat="1">
      <c r="A44" s="539"/>
      <c r="B44" s="540"/>
      <c r="C44" s="515"/>
      <c r="D44" s="541"/>
      <c r="E44" s="541"/>
      <c r="F44" s="542"/>
      <c r="G44" s="543"/>
      <c r="H44" s="543"/>
      <c r="I44" s="523"/>
      <c r="J44" s="523"/>
      <c r="K44" s="523"/>
    </row>
    <row r="45" spans="1:11" s="544" customFormat="1">
      <c r="A45" s="539"/>
      <c r="B45" s="540"/>
      <c r="C45" s="515"/>
      <c r="D45" s="541"/>
      <c r="E45" s="541"/>
      <c r="F45" s="542"/>
      <c r="G45" s="543"/>
      <c r="H45" s="543"/>
      <c r="I45" s="523"/>
      <c r="J45" s="523"/>
      <c r="K45" s="523"/>
    </row>
    <row r="46" spans="1:11" s="544" customFormat="1">
      <c r="A46" s="539"/>
      <c r="B46" s="540"/>
      <c r="C46" s="515"/>
      <c r="D46" s="541"/>
      <c r="E46" s="541"/>
      <c r="F46" s="542"/>
      <c r="G46" s="543"/>
      <c r="H46" s="543"/>
      <c r="I46" s="523"/>
      <c r="J46" s="523"/>
      <c r="K46" s="523"/>
    </row>
    <row r="47" spans="1:11" s="544" customFormat="1">
      <c r="A47" s="539"/>
      <c r="B47" s="540"/>
      <c r="C47" s="515"/>
      <c r="D47" s="541"/>
      <c r="E47" s="541"/>
      <c r="F47" s="542"/>
      <c r="G47" s="543"/>
      <c r="H47" s="543"/>
      <c r="I47" s="523"/>
      <c r="J47" s="523"/>
      <c r="K47" s="523"/>
    </row>
    <row r="48" spans="1:11" s="544" customFormat="1">
      <c r="A48" s="539"/>
      <c r="B48" s="540"/>
      <c r="C48" s="515"/>
      <c r="D48" s="541"/>
      <c r="E48" s="541"/>
      <c r="F48" s="542"/>
      <c r="G48" s="543"/>
      <c r="H48" s="543"/>
      <c r="I48" s="523"/>
      <c r="J48" s="523"/>
      <c r="K48" s="523"/>
    </row>
    <row r="49" spans="1:253" s="544" customFormat="1">
      <c r="A49" s="539"/>
      <c r="B49" s="540"/>
      <c r="C49" s="515"/>
      <c r="D49" s="541"/>
      <c r="E49" s="541"/>
      <c r="F49" s="542"/>
      <c r="G49" s="543"/>
      <c r="H49" s="543"/>
      <c r="I49" s="523"/>
      <c r="J49" s="523"/>
      <c r="K49" s="523"/>
    </row>
    <row r="50" spans="1:253" s="544" customFormat="1">
      <c r="A50" s="539"/>
      <c r="B50" s="540"/>
      <c r="C50" s="515"/>
      <c r="D50" s="541"/>
      <c r="E50" s="541"/>
      <c r="F50" s="542"/>
      <c r="G50" s="543"/>
      <c r="H50" s="543"/>
      <c r="I50" s="523"/>
      <c r="J50" s="523"/>
      <c r="K50" s="523"/>
    </row>
    <row r="51" spans="1:253" s="544" customFormat="1">
      <c r="A51" s="539"/>
      <c r="B51" s="540"/>
      <c r="C51" s="515"/>
      <c r="D51" s="541"/>
      <c r="E51" s="541"/>
      <c r="F51" s="542"/>
      <c r="G51" s="543"/>
      <c r="H51" s="543"/>
      <c r="I51" s="523"/>
      <c r="J51" s="523"/>
      <c r="K51" s="523"/>
    </row>
    <row r="52" spans="1:253" s="544" customFormat="1">
      <c r="A52" s="539"/>
      <c r="B52" s="540"/>
      <c r="C52" s="515"/>
      <c r="D52" s="541"/>
      <c r="E52" s="541"/>
      <c r="F52" s="542"/>
      <c r="G52" s="543"/>
      <c r="H52" s="543"/>
      <c r="I52" s="523"/>
      <c r="J52" s="523"/>
      <c r="K52" s="523"/>
    </row>
    <row r="53" spans="1:253" s="544" customFormat="1">
      <c r="A53" s="539"/>
      <c r="B53" s="540"/>
      <c r="C53" s="561"/>
      <c r="D53" s="541"/>
      <c r="E53" s="541"/>
      <c r="F53" s="542"/>
      <c r="G53" s="543"/>
      <c r="H53" s="543"/>
      <c r="I53" s="523"/>
      <c r="J53" s="523"/>
      <c r="K53" s="523"/>
    </row>
    <row r="54" spans="1:253" s="544" customFormat="1">
      <c r="A54" s="539"/>
      <c r="B54" s="540"/>
      <c r="C54" s="622"/>
      <c r="D54" s="541"/>
      <c r="E54" s="541"/>
      <c r="F54" s="542"/>
      <c r="G54" s="543"/>
      <c r="H54" s="543"/>
      <c r="I54" s="523"/>
      <c r="J54" s="523"/>
      <c r="K54" s="523"/>
    </row>
    <row r="55" spans="1:253" s="544" customFormat="1">
      <c r="A55" s="539"/>
      <c r="B55" s="540"/>
      <c r="C55" s="521"/>
      <c r="D55" s="541"/>
      <c r="E55" s="541"/>
      <c r="F55" s="542"/>
      <c r="G55" s="543"/>
      <c r="H55" s="543"/>
      <c r="I55" s="523"/>
      <c r="J55" s="523"/>
      <c r="K55" s="523"/>
    </row>
    <row r="56" spans="1:253" s="544" customFormat="1">
      <c r="A56" s="539"/>
      <c r="B56" s="540"/>
      <c r="C56" s="622"/>
      <c r="D56" s="541"/>
      <c r="E56" s="541"/>
      <c r="F56" s="542"/>
      <c r="G56" s="543"/>
      <c r="H56" s="543"/>
      <c r="I56" s="523"/>
      <c r="J56" s="523"/>
      <c r="K56" s="523"/>
    </row>
    <row r="57" spans="1:253" s="544" customFormat="1">
      <c r="A57" s="539"/>
      <c r="B57" s="540"/>
      <c r="C57" s="521"/>
      <c r="D57" s="541"/>
      <c r="E57" s="541"/>
      <c r="F57" s="542"/>
      <c r="G57" s="543"/>
      <c r="H57" s="543"/>
      <c r="I57" s="523"/>
      <c r="J57" s="523"/>
      <c r="K57" s="523"/>
    </row>
    <row r="58" spans="1:253" s="544" customFormat="1">
      <c r="A58" s="539"/>
      <c r="B58" s="540"/>
      <c r="C58" s="541"/>
      <c r="D58" s="541"/>
      <c r="E58" s="541"/>
      <c r="F58" s="542"/>
      <c r="G58" s="543"/>
      <c r="H58" s="54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c r="IS58" s="523"/>
    </row>
  </sheetData>
  <customSheetViews>
    <customSheetView guid="{D18DB499-0579-FF4A-9B8B-3F60D92FC7BB}" scale="150" showPageBreaks="1" zeroValues="0" printArea="1" view="pageBreakPreview" topLeftCell="A10">
      <selection activeCell="J4" sqref="J4"/>
      <rowBreaks count="1" manualBreakCount="1">
        <brk id="12"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0">
      <selection activeCell="B5" sqref="B5"/>
      <rowBreaks count="1" manualBreakCount="1">
        <brk id="12"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2:H12"/>
    <mergeCell ref="G20:H20"/>
    <mergeCell ref="B21:F21"/>
    <mergeCell ref="G21:H21"/>
  </mergeCells>
  <conditionalFormatting sqref="F7">
    <cfRule type="cellIs" dxfId="145" priority="8" stopIfTrue="1" operator="equal">
      <formula>0</formula>
    </cfRule>
  </conditionalFormatting>
  <conditionalFormatting sqref="F8">
    <cfRule type="cellIs" dxfId="144" priority="7" stopIfTrue="1" operator="equal">
      <formula>0</formula>
    </cfRule>
  </conditionalFormatting>
  <conditionalFormatting sqref="F9">
    <cfRule type="cellIs" dxfId="143" priority="6" stopIfTrue="1" operator="equal">
      <formula>0</formula>
    </cfRule>
  </conditionalFormatting>
  <conditionalFormatting sqref="F10">
    <cfRule type="cellIs" dxfId="142" priority="5" stopIfTrue="1" operator="equal">
      <formula>0</formula>
    </cfRule>
  </conditionalFormatting>
  <conditionalFormatting sqref="F5">
    <cfRule type="cellIs" dxfId="141" priority="4" stopIfTrue="1" operator="equal">
      <formula>0</formula>
    </cfRule>
  </conditionalFormatting>
  <conditionalFormatting sqref="F6">
    <cfRule type="cellIs" dxfId="140" priority="3" stopIfTrue="1" operator="equal">
      <formula>0</formula>
    </cfRule>
  </conditionalFormatting>
  <conditionalFormatting sqref="F11">
    <cfRule type="cellIs" dxfId="139" priority="2" stopIfTrue="1" operator="equal">
      <formula>0</formula>
    </cfRule>
  </conditionalFormatting>
  <conditionalFormatting sqref="F11">
    <cfRule type="cellIs" dxfId="138"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2" max="7"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S63"/>
  <sheetViews>
    <sheetView showZeros="0" view="pageBreakPreview" topLeftCell="A14" zoomScaleNormal="100" zoomScaleSheetLayoutView="100" workbookViewId="0">
      <selection activeCell="D10" sqref="D10"/>
    </sheetView>
  </sheetViews>
  <sheetFormatPr baseColWidth="10" defaultColWidth="9.1640625" defaultRowHeight="12"/>
  <cols>
    <col min="1" max="1" width="4.33203125" style="539" customWidth="1"/>
    <col min="2" max="2" width="43" style="540" customWidth="1"/>
    <col min="3" max="3" width="9.5" style="541" customWidth="1"/>
    <col min="4" max="4" width="8" style="541" customWidth="1"/>
    <col min="5" max="5" width="7" style="541" customWidth="1"/>
    <col min="6" max="6" width="6.5" style="542" customWidth="1"/>
    <col min="7" max="7" width="10.1640625" style="543" bestFit="1" customWidth="1"/>
    <col min="8" max="8" width="11.5" style="543" customWidth="1"/>
    <col min="9" max="10" width="9.1640625" style="523"/>
    <col min="11" max="11" width="33.33203125" style="523" customWidth="1"/>
    <col min="12" max="16384" width="9.1640625" style="523"/>
  </cols>
  <sheetData>
    <row r="1" spans="1:253" s="496" customFormat="1" ht="24">
      <c r="A1" s="595" t="s">
        <v>343</v>
      </c>
      <c r="B1" s="595" t="s">
        <v>344</v>
      </c>
      <c r="C1" s="596" t="s">
        <v>73</v>
      </c>
      <c r="D1" s="596" t="s">
        <v>72</v>
      </c>
      <c r="E1" s="595" t="s">
        <v>345</v>
      </c>
      <c r="F1" s="597" t="s">
        <v>346</v>
      </c>
      <c r="G1" s="598" t="s">
        <v>347</v>
      </c>
      <c r="H1" s="598" t="s">
        <v>348</v>
      </c>
      <c r="I1" s="599"/>
    </row>
    <row r="2" spans="1:253" s="503" customFormat="1" ht="20.25" customHeight="1">
      <c r="A2" s="600">
        <v>4</v>
      </c>
      <c r="B2" s="601" t="s">
        <v>697</v>
      </c>
      <c r="C2" s="600"/>
      <c r="D2" s="600"/>
      <c r="E2" s="600"/>
      <c r="F2" s="602"/>
      <c r="G2" s="603"/>
      <c r="H2" s="603"/>
      <c r="I2" s="604"/>
    </row>
    <row r="3" spans="1:253" s="503" customFormat="1" ht="20.25" customHeight="1">
      <c r="A3" s="605" t="s">
        <v>410</v>
      </c>
      <c r="B3" s="601" t="s">
        <v>351</v>
      </c>
      <c r="C3" s="600"/>
      <c r="D3" s="600"/>
      <c r="E3" s="600"/>
      <c r="F3" s="602"/>
      <c r="G3" s="603"/>
      <c r="H3" s="603"/>
      <c r="I3" s="604"/>
    </row>
    <row r="4" spans="1:253" s="612" customFormat="1" ht="228">
      <c r="A4" s="606">
        <f>1</f>
        <v>1</v>
      </c>
      <c r="B4" s="830" t="s">
        <v>934</v>
      </c>
      <c r="C4" s="838"/>
      <c r="D4" s="839"/>
      <c r="E4" s="832"/>
      <c r="F4" s="833"/>
      <c r="G4" s="834"/>
      <c r="H4" s="835">
        <f t="shared" ref="H4:H14" si="0">F4*G4</f>
        <v>0</v>
      </c>
      <c r="I4" s="623"/>
    </row>
    <row r="5" spans="1:253" s="612" customFormat="1" ht="251">
      <c r="A5" s="606"/>
      <c r="B5" s="830" t="s">
        <v>937</v>
      </c>
      <c r="C5" s="839" t="s">
        <v>353</v>
      </c>
      <c r="D5" s="839" t="s">
        <v>353</v>
      </c>
      <c r="E5" s="832" t="s">
        <v>0</v>
      </c>
      <c r="F5" s="836">
        <v>1</v>
      </c>
      <c r="G5" s="834"/>
      <c r="H5" s="888">
        <f t="shared" si="0"/>
        <v>0</v>
      </c>
      <c r="I5" s="623"/>
    </row>
    <row r="6" spans="1:253" s="612" customFormat="1" ht="192">
      <c r="A6" s="606">
        <f>A4+1</f>
        <v>2</v>
      </c>
      <c r="B6" s="830" t="s">
        <v>935</v>
      </c>
      <c r="C6" s="838"/>
      <c r="D6" s="839"/>
      <c r="E6" s="832"/>
      <c r="F6" s="833"/>
      <c r="G6" s="834"/>
      <c r="H6" s="835">
        <f t="shared" si="0"/>
        <v>0</v>
      </c>
      <c r="I6" s="623"/>
    </row>
    <row r="7" spans="1:253" s="612" customFormat="1" ht="284">
      <c r="A7" s="606"/>
      <c r="B7" s="830" t="s">
        <v>936</v>
      </c>
      <c r="C7" s="839" t="s">
        <v>353</v>
      </c>
      <c r="D7" s="839" t="s">
        <v>353</v>
      </c>
      <c r="E7" s="832" t="s">
        <v>0</v>
      </c>
      <c r="F7" s="836">
        <v>1</v>
      </c>
      <c r="G7" s="834"/>
      <c r="H7" s="888">
        <f t="shared" si="0"/>
        <v>0</v>
      </c>
      <c r="I7" s="623"/>
    </row>
    <row r="8" spans="1:253" s="612" customFormat="1" ht="36">
      <c r="A8" s="606">
        <f>A6+1</f>
        <v>3</v>
      </c>
      <c r="B8" s="607" t="s">
        <v>683</v>
      </c>
      <c r="C8" s="614" t="s">
        <v>71</v>
      </c>
      <c r="D8" s="614" t="s">
        <v>71</v>
      </c>
      <c r="E8" s="608" t="s">
        <v>0</v>
      </c>
      <c r="F8" s="613">
        <v>1</v>
      </c>
      <c r="G8" s="610"/>
      <c r="H8" s="887">
        <f t="shared" si="0"/>
        <v>0</v>
      </c>
      <c r="I8" s="623"/>
      <c r="J8" s="518"/>
    </row>
    <row r="9" spans="1:253" s="612" customFormat="1" ht="36">
      <c r="A9" s="606">
        <f>A8+1</f>
        <v>4</v>
      </c>
      <c r="B9" s="607" t="s">
        <v>497</v>
      </c>
      <c r="C9" s="614" t="s">
        <v>71</v>
      </c>
      <c r="D9" s="614" t="s">
        <v>71</v>
      </c>
      <c r="E9" s="608" t="s">
        <v>0</v>
      </c>
      <c r="F9" s="613">
        <v>1</v>
      </c>
      <c r="G9" s="610"/>
      <c r="H9" s="887">
        <f t="shared" si="0"/>
        <v>0</v>
      </c>
      <c r="I9" s="623"/>
      <c r="J9" s="518"/>
    </row>
    <row r="10" spans="1:253" s="612" customFormat="1" ht="180">
      <c r="A10" s="606">
        <f>A9+1</f>
        <v>5</v>
      </c>
      <c r="B10" s="830" t="s">
        <v>499</v>
      </c>
      <c r="C10" s="832"/>
      <c r="D10" s="832"/>
      <c r="E10" s="832" t="s">
        <v>0</v>
      </c>
      <c r="F10" s="836">
        <v>1</v>
      </c>
      <c r="G10" s="834"/>
      <c r="H10" s="888">
        <f t="shared" si="0"/>
        <v>0</v>
      </c>
      <c r="I10" s="623"/>
      <c r="J10" s="518"/>
    </row>
    <row r="11" spans="1:253" s="612" customFormat="1" ht="72">
      <c r="A11" s="606">
        <f>A10+1</f>
        <v>6</v>
      </c>
      <c r="B11" s="830" t="s">
        <v>500</v>
      </c>
      <c r="C11" s="832"/>
      <c r="D11" s="832"/>
      <c r="E11" s="832" t="s">
        <v>0</v>
      </c>
      <c r="F11" s="836">
        <v>1</v>
      </c>
      <c r="G11" s="834"/>
      <c r="H11" s="888">
        <f t="shared" si="0"/>
        <v>0</v>
      </c>
      <c r="I11" s="623"/>
      <c r="J11" s="518"/>
    </row>
    <row r="12" spans="1:253" s="612" customFormat="1" ht="84">
      <c r="A12" s="606">
        <f>A11+1</f>
        <v>7</v>
      </c>
      <c r="B12" s="830" t="s">
        <v>501</v>
      </c>
      <c r="C12" s="832"/>
      <c r="D12" s="832"/>
      <c r="E12" s="832" t="s">
        <v>0</v>
      </c>
      <c r="F12" s="836">
        <v>1</v>
      </c>
      <c r="G12" s="834"/>
      <c r="H12" s="888">
        <f t="shared" si="0"/>
        <v>0</v>
      </c>
      <c r="I12" s="623"/>
      <c r="J12" s="518"/>
    </row>
    <row r="13" spans="1:253" s="612" customFormat="1" ht="96">
      <c r="A13" s="606">
        <f>A12+1</f>
        <v>8</v>
      </c>
      <c r="B13" s="830" t="s">
        <v>502</v>
      </c>
      <c r="C13" s="832"/>
      <c r="D13" s="832"/>
      <c r="E13" s="832" t="s">
        <v>0</v>
      </c>
      <c r="F13" s="836">
        <v>1</v>
      </c>
      <c r="G13" s="834"/>
      <c r="H13" s="888">
        <f t="shared" si="0"/>
        <v>0</v>
      </c>
      <c r="I13" s="623"/>
      <c r="J13" s="518"/>
    </row>
    <row r="14" spans="1:253" s="496" customFormat="1" ht="56.25" customHeight="1">
      <c r="A14" s="606">
        <v>9</v>
      </c>
      <c r="B14" s="830" t="s">
        <v>82</v>
      </c>
      <c r="C14" s="831"/>
      <c r="D14" s="831"/>
      <c r="E14" s="832" t="s">
        <v>366</v>
      </c>
      <c r="F14" s="836">
        <v>70</v>
      </c>
      <c r="G14" s="834"/>
      <c r="H14" s="888">
        <f t="shared" si="0"/>
        <v>0</v>
      </c>
      <c r="I14" s="615"/>
    </row>
    <row r="15" spans="1:253" ht="20.25" customHeight="1">
      <c r="A15" s="616"/>
      <c r="B15" s="616"/>
      <c r="C15" s="616"/>
      <c r="D15" s="616"/>
      <c r="E15" s="616"/>
      <c r="F15" s="617" t="s">
        <v>698</v>
      </c>
      <c r="G15" s="1045">
        <f>SUM(H4:H14)</f>
        <v>0</v>
      </c>
      <c r="H15" s="1045"/>
      <c r="I15" s="604"/>
      <c r="J15" s="503"/>
      <c r="K15" s="503"/>
      <c r="L15" s="503"/>
      <c r="M15" s="503"/>
      <c r="N15" s="503"/>
      <c r="O15" s="503"/>
      <c r="P15" s="503"/>
      <c r="Q15" s="503"/>
      <c r="R15" s="503"/>
      <c r="S15" s="503"/>
      <c r="T15" s="503"/>
      <c r="U15" s="503"/>
      <c r="V15" s="503"/>
      <c r="W15" s="503"/>
    </row>
    <row r="16" spans="1:253" s="532" customFormat="1" ht="12" customHeight="1">
      <c r="A16" s="600">
        <v>4</v>
      </c>
      <c r="B16" s="601" t="s">
        <v>697</v>
      </c>
      <c r="C16" s="600"/>
      <c r="D16" s="600"/>
      <c r="E16" s="600"/>
      <c r="F16" s="618"/>
      <c r="G16" s="619"/>
      <c r="H16" s="619"/>
      <c r="I16" s="604"/>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503"/>
      <c r="BZ16" s="503"/>
      <c r="CA16" s="503"/>
      <c r="CB16" s="503"/>
      <c r="CC16" s="503"/>
      <c r="CD16" s="503"/>
      <c r="CE16" s="503"/>
      <c r="CF16" s="503"/>
      <c r="CG16" s="503"/>
      <c r="CH16" s="503"/>
      <c r="CI16" s="503"/>
      <c r="CJ16" s="503"/>
      <c r="CK16" s="503"/>
      <c r="CL16" s="503"/>
      <c r="CM16" s="503"/>
      <c r="CN16" s="503"/>
      <c r="CO16" s="503"/>
      <c r="CP16" s="503"/>
      <c r="CQ16" s="503"/>
      <c r="CR16" s="503"/>
      <c r="CS16" s="503"/>
      <c r="CT16" s="503"/>
      <c r="CU16" s="503"/>
      <c r="CV16" s="503"/>
      <c r="CW16" s="503"/>
      <c r="CX16" s="503"/>
      <c r="CY16" s="503"/>
      <c r="CZ16" s="503"/>
      <c r="DA16" s="503"/>
      <c r="DB16" s="503"/>
      <c r="DC16" s="503"/>
      <c r="DD16" s="503"/>
      <c r="DE16" s="503"/>
      <c r="DF16" s="503"/>
      <c r="DG16" s="503"/>
      <c r="DH16" s="503"/>
      <c r="DI16" s="503"/>
      <c r="DJ16" s="503"/>
      <c r="DK16" s="503"/>
      <c r="DL16" s="503"/>
      <c r="DM16" s="503"/>
      <c r="DN16" s="503"/>
      <c r="DO16" s="503"/>
      <c r="DP16" s="503"/>
      <c r="DQ16" s="503"/>
      <c r="DR16" s="503"/>
      <c r="DS16" s="503"/>
      <c r="DT16" s="503"/>
      <c r="DU16" s="503"/>
      <c r="DV16" s="503"/>
      <c r="DW16" s="503"/>
      <c r="DX16" s="503"/>
      <c r="DY16" s="503"/>
      <c r="DZ16" s="503"/>
      <c r="EA16" s="503"/>
      <c r="EB16" s="503"/>
      <c r="EC16" s="503"/>
      <c r="ED16" s="503"/>
      <c r="EE16" s="503"/>
      <c r="EF16" s="503"/>
      <c r="EG16" s="503"/>
      <c r="EH16" s="503"/>
      <c r="EI16" s="503"/>
      <c r="EJ16" s="503"/>
      <c r="EK16" s="503"/>
      <c r="EL16" s="503"/>
      <c r="EM16" s="503"/>
      <c r="EN16" s="503"/>
      <c r="EO16" s="503"/>
      <c r="EP16" s="503"/>
      <c r="EQ16" s="503"/>
      <c r="ER16" s="503"/>
      <c r="ES16" s="503"/>
      <c r="ET16" s="503"/>
      <c r="EU16" s="503"/>
      <c r="EV16" s="503"/>
      <c r="EW16" s="503"/>
      <c r="EX16" s="503"/>
      <c r="EY16" s="503"/>
      <c r="EZ16" s="503"/>
      <c r="FA16" s="503"/>
      <c r="FB16" s="503"/>
      <c r="FC16" s="503"/>
      <c r="FD16" s="503"/>
      <c r="FE16" s="503"/>
      <c r="FF16" s="503"/>
      <c r="FG16" s="503"/>
      <c r="FH16" s="503"/>
      <c r="FI16" s="503"/>
      <c r="FJ16" s="503"/>
      <c r="FK16" s="503"/>
      <c r="FL16" s="503"/>
      <c r="FM16" s="503"/>
      <c r="FN16" s="503"/>
      <c r="FO16" s="503"/>
      <c r="FP16" s="503"/>
      <c r="FQ16" s="503"/>
      <c r="FR16" s="503"/>
      <c r="FS16" s="503"/>
      <c r="FT16" s="503"/>
      <c r="FU16" s="503"/>
      <c r="FV16" s="503"/>
      <c r="FW16" s="503"/>
      <c r="FX16" s="503"/>
      <c r="FY16" s="503"/>
      <c r="FZ16" s="503"/>
      <c r="GA16" s="503"/>
      <c r="GB16" s="503"/>
      <c r="GC16" s="503"/>
      <c r="GD16" s="503"/>
      <c r="GE16" s="503"/>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c r="IS16" s="503"/>
    </row>
    <row r="17" spans="1:253" s="503" customFormat="1" ht="20.25" customHeight="1">
      <c r="A17" s="605" t="s">
        <v>414</v>
      </c>
      <c r="B17" s="601" t="s">
        <v>377</v>
      </c>
      <c r="C17" s="600"/>
      <c r="D17" s="600"/>
      <c r="E17" s="600"/>
      <c r="F17" s="618"/>
      <c r="G17" s="619"/>
      <c r="H17" s="619"/>
      <c r="I17" s="604"/>
    </row>
    <row r="18" spans="1:253" ht="36">
      <c r="A18" s="606">
        <f>1</f>
        <v>1</v>
      </c>
      <c r="B18" s="607" t="s">
        <v>685</v>
      </c>
      <c r="C18" s="614" t="s">
        <v>71</v>
      </c>
      <c r="D18" s="614" t="s">
        <v>71</v>
      </c>
      <c r="E18" s="608" t="s">
        <v>364</v>
      </c>
      <c r="F18" s="609">
        <v>1</v>
      </c>
      <c r="G18" s="610"/>
      <c r="H18" s="887">
        <f t="shared" ref="H18:H24" si="1">F18*G18</f>
        <v>0</v>
      </c>
      <c r="I18" s="604"/>
      <c r="J18" s="503"/>
      <c r="K18" s="503"/>
      <c r="L18" s="503"/>
      <c r="M18" s="503"/>
      <c r="N18" s="503"/>
      <c r="O18" s="503"/>
      <c r="P18" s="503"/>
      <c r="Q18" s="503"/>
      <c r="R18" s="503"/>
      <c r="S18" s="503"/>
      <c r="T18" s="503"/>
      <c r="U18" s="503"/>
      <c r="V18" s="503"/>
      <c r="W18" s="503"/>
    </row>
    <row r="19" spans="1:253" ht="36">
      <c r="A19" s="606">
        <f t="shared" ref="A19:A24" si="2">A18+1</f>
        <v>2</v>
      </c>
      <c r="B19" s="607" t="s">
        <v>509</v>
      </c>
      <c r="C19" s="614" t="s">
        <v>71</v>
      </c>
      <c r="D19" s="614" t="s">
        <v>71</v>
      </c>
      <c r="E19" s="608" t="s">
        <v>364</v>
      </c>
      <c r="F19" s="609">
        <v>1</v>
      </c>
      <c r="G19" s="610"/>
      <c r="H19" s="887">
        <f t="shared" si="1"/>
        <v>0</v>
      </c>
      <c r="I19" s="604"/>
      <c r="J19" s="503"/>
      <c r="K19" s="503"/>
      <c r="L19" s="503"/>
      <c r="M19" s="503"/>
      <c r="N19" s="503"/>
      <c r="O19" s="503"/>
      <c r="P19" s="503"/>
      <c r="Q19" s="503"/>
      <c r="R19" s="503"/>
      <c r="S19" s="503"/>
      <c r="T19" s="503"/>
      <c r="U19" s="503"/>
      <c r="V19" s="503"/>
      <c r="W19" s="503"/>
    </row>
    <row r="20" spans="1:253" ht="60">
      <c r="A20" s="606">
        <f t="shared" si="2"/>
        <v>3</v>
      </c>
      <c r="B20" s="607" t="s">
        <v>510</v>
      </c>
      <c r="C20" s="614" t="s">
        <v>71</v>
      </c>
      <c r="D20" s="614" t="s">
        <v>71</v>
      </c>
      <c r="E20" s="608" t="s">
        <v>0</v>
      </c>
      <c r="F20" s="613">
        <v>4</v>
      </c>
      <c r="G20" s="610"/>
      <c r="H20" s="887">
        <f t="shared" si="1"/>
        <v>0</v>
      </c>
      <c r="I20" s="604"/>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3"/>
      <c r="ES20" s="503"/>
      <c r="ET20" s="503"/>
      <c r="EU20" s="503"/>
      <c r="EV20" s="503"/>
      <c r="EW20" s="503"/>
      <c r="EX20" s="503"/>
      <c r="EY20" s="503"/>
      <c r="EZ20" s="503"/>
      <c r="FA20" s="503"/>
      <c r="FB20" s="503"/>
      <c r="FC20" s="503"/>
      <c r="FD20" s="503"/>
      <c r="FE20" s="503"/>
      <c r="FF20" s="503"/>
      <c r="FG20" s="503"/>
      <c r="FH20" s="503"/>
      <c r="FI20" s="503"/>
      <c r="FJ20" s="503"/>
      <c r="FK20" s="503"/>
      <c r="FL20" s="503"/>
      <c r="FM20" s="503"/>
      <c r="FN20" s="503"/>
      <c r="FO20" s="503"/>
      <c r="FP20" s="503"/>
      <c r="FQ20" s="503"/>
      <c r="FR20" s="503"/>
      <c r="FS20" s="503"/>
      <c r="FT20" s="503"/>
      <c r="FU20" s="503"/>
      <c r="FV20" s="503"/>
      <c r="FW20" s="503"/>
      <c r="FX20" s="503"/>
      <c r="FY20" s="503"/>
      <c r="FZ20" s="503"/>
      <c r="GA20" s="503"/>
      <c r="GB20" s="503"/>
      <c r="GC20" s="503"/>
      <c r="GD20" s="503"/>
      <c r="GE20" s="503"/>
      <c r="GF20" s="503"/>
      <c r="GG20" s="503"/>
      <c r="GH20" s="503"/>
      <c r="GI20" s="503"/>
      <c r="GJ20" s="503"/>
      <c r="GK20" s="503"/>
      <c r="GL20" s="503"/>
      <c r="GM20" s="503"/>
      <c r="GN20" s="503"/>
      <c r="GO20" s="503"/>
      <c r="GP20" s="503"/>
      <c r="GQ20" s="503"/>
      <c r="GR20" s="503"/>
      <c r="GS20" s="503"/>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c r="IP20" s="503"/>
      <c r="IQ20" s="503"/>
      <c r="IR20" s="503"/>
      <c r="IS20" s="503"/>
    </row>
    <row r="21" spans="1:253" s="503" customFormat="1" ht="36">
      <c r="A21" s="606">
        <f t="shared" si="2"/>
        <v>4</v>
      </c>
      <c r="B21" s="830" t="s">
        <v>511</v>
      </c>
      <c r="C21" s="831"/>
      <c r="D21" s="831"/>
      <c r="E21" s="832" t="s">
        <v>364</v>
      </c>
      <c r="F21" s="833">
        <v>8</v>
      </c>
      <c r="G21" s="834"/>
      <c r="H21" s="888">
        <f t="shared" si="1"/>
        <v>0</v>
      </c>
      <c r="I21" s="604"/>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c r="IS21" s="523"/>
    </row>
    <row r="22" spans="1:253" ht="36">
      <c r="A22" s="606">
        <f t="shared" si="2"/>
        <v>5</v>
      </c>
      <c r="B22" s="830" t="s">
        <v>686</v>
      </c>
      <c r="C22" s="831"/>
      <c r="D22" s="831"/>
      <c r="E22" s="832" t="s">
        <v>364</v>
      </c>
      <c r="F22" s="833">
        <v>1</v>
      </c>
      <c r="G22" s="834"/>
      <c r="H22" s="888">
        <f t="shared" si="1"/>
        <v>0</v>
      </c>
      <c r="I22" s="604"/>
      <c r="J22" s="503"/>
      <c r="K22" s="503"/>
      <c r="L22" s="503"/>
      <c r="M22" s="503"/>
      <c r="N22" s="503"/>
      <c r="O22" s="503"/>
      <c r="P22" s="503"/>
      <c r="Q22" s="503"/>
      <c r="R22" s="503"/>
      <c r="S22" s="503"/>
      <c r="T22" s="503"/>
      <c r="U22" s="503"/>
      <c r="V22" s="503"/>
      <c r="W22" s="503"/>
    </row>
    <row r="23" spans="1:253" ht="36">
      <c r="A23" s="606">
        <f t="shared" si="2"/>
        <v>6</v>
      </c>
      <c r="B23" s="830" t="s">
        <v>513</v>
      </c>
      <c r="C23" s="831"/>
      <c r="D23" s="831"/>
      <c r="E23" s="832" t="s">
        <v>364</v>
      </c>
      <c r="F23" s="833">
        <v>1</v>
      </c>
      <c r="G23" s="834"/>
      <c r="H23" s="888">
        <f t="shared" si="1"/>
        <v>0</v>
      </c>
      <c r="I23" s="604"/>
      <c r="J23" s="503"/>
      <c r="K23" s="503"/>
      <c r="L23" s="503"/>
      <c r="M23" s="503"/>
      <c r="N23" s="503"/>
      <c r="O23" s="503"/>
      <c r="P23" s="503"/>
      <c r="Q23" s="503"/>
      <c r="R23" s="503"/>
      <c r="S23" s="503"/>
      <c r="T23" s="503"/>
      <c r="U23" s="503"/>
      <c r="V23" s="503"/>
      <c r="W23" s="503"/>
    </row>
    <row r="24" spans="1:253" ht="48">
      <c r="A24" s="606">
        <f t="shared" si="2"/>
        <v>7</v>
      </c>
      <c r="B24" s="830" t="s">
        <v>514</v>
      </c>
      <c r="C24" s="831"/>
      <c r="D24" s="831"/>
      <c r="E24" s="832" t="s">
        <v>364</v>
      </c>
      <c r="F24" s="836">
        <v>1</v>
      </c>
      <c r="G24" s="837"/>
      <c r="H24" s="888">
        <f t="shared" si="1"/>
        <v>0</v>
      </c>
      <c r="I24" s="611"/>
      <c r="J24" s="612"/>
      <c r="K24" s="612"/>
      <c r="L24" s="612"/>
      <c r="M24" s="612"/>
      <c r="N24" s="612"/>
      <c r="O24" s="612"/>
      <c r="P24" s="612"/>
      <c r="Q24" s="612"/>
      <c r="R24" s="612"/>
      <c r="S24" s="612"/>
      <c r="T24" s="612"/>
      <c r="U24" s="612"/>
      <c r="V24" s="612"/>
      <c r="W24" s="612"/>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c r="IB24" s="537"/>
      <c r="IC24" s="537"/>
      <c r="ID24" s="537"/>
      <c r="IE24" s="537"/>
      <c r="IF24" s="537"/>
      <c r="IG24" s="537"/>
      <c r="IH24" s="537"/>
      <c r="II24" s="537"/>
      <c r="IJ24" s="537"/>
      <c r="IK24" s="537"/>
      <c r="IL24" s="537"/>
      <c r="IM24" s="537"/>
      <c r="IN24" s="537"/>
      <c r="IO24" s="537"/>
      <c r="IP24" s="537"/>
      <c r="IQ24" s="537"/>
      <c r="IR24" s="537"/>
      <c r="IS24" s="537"/>
    </row>
    <row r="25" spans="1:253" s="537" customFormat="1" ht="13" thickBot="1">
      <c r="A25" s="620"/>
      <c r="B25" s="620"/>
      <c r="C25" s="620"/>
      <c r="D25" s="620"/>
      <c r="E25" s="620"/>
      <c r="F25" s="621" t="s">
        <v>699</v>
      </c>
      <c r="G25" s="1028">
        <f>SUM(H18:H24)</f>
        <v>0</v>
      </c>
      <c r="H25" s="1046"/>
      <c r="I25" s="536"/>
      <c r="J25" s="536"/>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c r="IS25" s="523"/>
    </row>
    <row r="26" spans="1:253" ht="20.25" customHeight="1" thickBot="1">
      <c r="A26" s="583"/>
      <c r="B26" s="1035" t="s">
        <v>700</v>
      </c>
      <c r="C26" s="1047"/>
      <c r="D26" s="1047"/>
      <c r="E26" s="1047"/>
      <c r="F26" s="1048"/>
      <c r="G26" s="1038">
        <f>G25+G15</f>
        <v>0</v>
      </c>
      <c r="H26" s="1039"/>
    </row>
    <row r="27" spans="1:253" ht="24.75" customHeight="1">
      <c r="C27" s="515"/>
    </row>
    <row r="28" spans="1:253">
      <c r="C28" s="515"/>
    </row>
    <row r="29" spans="1:253">
      <c r="C29" s="515"/>
    </row>
    <row r="30" spans="1:253">
      <c r="C30" s="521"/>
    </row>
    <row r="31" spans="1:253">
      <c r="C31" s="622"/>
    </row>
    <row r="32" spans="1:253">
      <c r="C32" s="506"/>
    </row>
    <row r="33" spans="1:253">
      <c r="C33" s="506"/>
    </row>
    <row r="34" spans="1:253">
      <c r="C34" s="515"/>
    </row>
    <row r="35" spans="1:253">
      <c r="C35" s="521"/>
    </row>
    <row r="36" spans="1:253">
      <c r="C36" s="622"/>
    </row>
    <row r="37" spans="1:253">
      <c r="C37" s="506"/>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c r="DT37" s="544"/>
      <c r="DU37" s="544"/>
      <c r="DV37" s="544"/>
      <c r="DW37" s="544"/>
      <c r="DX37" s="544"/>
      <c r="DY37" s="544"/>
      <c r="DZ37" s="544"/>
      <c r="EA37" s="544"/>
      <c r="EB37" s="544"/>
      <c r="EC37" s="544"/>
      <c r="ED37" s="544"/>
      <c r="EE37" s="544"/>
      <c r="EF37" s="544"/>
      <c r="EG37" s="544"/>
      <c r="EH37" s="544"/>
      <c r="EI37" s="544"/>
      <c r="EJ37" s="544"/>
      <c r="EK37" s="544"/>
      <c r="EL37" s="544"/>
      <c r="EM37" s="544"/>
      <c r="EN37" s="544"/>
      <c r="EO37" s="544"/>
      <c r="EP37" s="544"/>
      <c r="EQ37" s="544"/>
      <c r="ER37" s="544"/>
      <c r="ES37" s="544"/>
      <c r="ET37" s="544"/>
      <c r="EU37" s="544"/>
      <c r="EV37" s="544"/>
      <c r="EW37" s="544"/>
      <c r="EX37" s="544"/>
      <c r="EY37" s="544"/>
      <c r="EZ37" s="544"/>
      <c r="FA37" s="544"/>
      <c r="FB37" s="544"/>
      <c r="FC37" s="544"/>
      <c r="FD37" s="544"/>
      <c r="FE37" s="544"/>
      <c r="FF37" s="544"/>
      <c r="FG37" s="544"/>
      <c r="FH37" s="544"/>
      <c r="FI37" s="544"/>
      <c r="FJ37" s="544"/>
      <c r="FK37" s="544"/>
      <c r="FL37" s="544"/>
      <c r="FM37" s="544"/>
      <c r="FN37" s="544"/>
      <c r="FO37" s="544"/>
      <c r="FP37" s="544"/>
      <c r="FQ37" s="544"/>
      <c r="FR37" s="544"/>
      <c r="FS37" s="544"/>
      <c r="FT37" s="544"/>
      <c r="FU37" s="544"/>
      <c r="FV37" s="544"/>
      <c r="FW37" s="544"/>
      <c r="FX37" s="544"/>
      <c r="FY37" s="544"/>
      <c r="FZ37" s="544"/>
      <c r="GA37" s="544"/>
      <c r="GB37" s="544"/>
      <c r="GC37" s="544"/>
      <c r="GD37" s="544"/>
      <c r="GE37" s="544"/>
      <c r="GF37" s="544"/>
      <c r="GG37" s="544"/>
      <c r="GH37" s="544"/>
      <c r="GI37" s="544"/>
      <c r="GJ37" s="544"/>
      <c r="GK37" s="544"/>
      <c r="GL37" s="544"/>
      <c r="GM37" s="544"/>
      <c r="GN37" s="544"/>
      <c r="GO37" s="544"/>
      <c r="GP37" s="544"/>
      <c r="GQ37" s="544"/>
      <c r="GR37" s="544"/>
      <c r="GS37" s="544"/>
      <c r="GT37" s="544"/>
      <c r="GU37" s="544"/>
      <c r="GV37" s="544"/>
      <c r="GW37" s="544"/>
      <c r="GX37" s="544"/>
      <c r="GY37" s="544"/>
      <c r="GZ37" s="544"/>
      <c r="HA37" s="544"/>
      <c r="HB37" s="544"/>
      <c r="HC37" s="544"/>
      <c r="HD37" s="544"/>
      <c r="HE37" s="544"/>
      <c r="HF37" s="544"/>
      <c r="HG37" s="544"/>
      <c r="HH37" s="544"/>
      <c r="HI37" s="544"/>
      <c r="HJ37" s="544"/>
      <c r="HK37" s="544"/>
      <c r="HL37" s="544"/>
      <c r="HM37" s="544"/>
      <c r="HN37" s="544"/>
      <c r="HO37" s="544"/>
      <c r="HP37" s="544"/>
      <c r="HQ37" s="544"/>
      <c r="HR37" s="544"/>
      <c r="HS37" s="544"/>
      <c r="HT37" s="544"/>
      <c r="HU37" s="544"/>
      <c r="HV37" s="544"/>
      <c r="HW37" s="544"/>
      <c r="HX37" s="544"/>
      <c r="HY37" s="544"/>
      <c r="HZ37" s="544"/>
      <c r="IA37" s="544"/>
      <c r="IB37" s="544"/>
      <c r="IC37" s="544"/>
      <c r="ID37" s="544"/>
      <c r="IE37" s="544"/>
      <c r="IF37" s="544"/>
      <c r="IG37" s="544"/>
      <c r="IH37" s="544"/>
      <c r="II37" s="544"/>
      <c r="IJ37" s="544"/>
      <c r="IK37" s="544"/>
      <c r="IL37" s="544"/>
      <c r="IM37" s="544"/>
      <c r="IN37" s="544"/>
      <c r="IO37" s="544"/>
      <c r="IP37" s="544"/>
      <c r="IQ37" s="544"/>
      <c r="IR37" s="544"/>
      <c r="IS37" s="544"/>
    </row>
    <row r="38" spans="1:253" s="544" customFormat="1">
      <c r="A38" s="539"/>
      <c r="B38" s="540"/>
      <c r="C38" s="506"/>
      <c r="D38" s="541"/>
      <c r="E38" s="541"/>
      <c r="F38" s="542"/>
      <c r="G38" s="543"/>
      <c r="H38" s="543"/>
      <c r="I38" s="523"/>
      <c r="J38" s="523"/>
      <c r="K38" s="523"/>
    </row>
    <row r="39" spans="1:253" s="544" customFormat="1">
      <c r="A39" s="539"/>
      <c r="B39" s="540"/>
      <c r="C39" s="515"/>
      <c r="D39" s="541"/>
      <c r="E39" s="541"/>
      <c r="F39" s="542"/>
      <c r="G39" s="543"/>
      <c r="H39" s="543"/>
      <c r="I39" s="523"/>
      <c r="J39" s="523"/>
      <c r="K39" s="523"/>
    </row>
    <row r="40" spans="1:253" s="544" customFormat="1">
      <c r="A40" s="539"/>
      <c r="B40" s="540"/>
      <c r="C40" s="515"/>
      <c r="D40" s="541"/>
      <c r="E40" s="541"/>
      <c r="F40" s="542"/>
      <c r="G40" s="543"/>
      <c r="H40" s="543"/>
      <c r="I40" s="523"/>
      <c r="J40" s="523"/>
      <c r="K40" s="523"/>
    </row>
    <row r="41" spans="1:253" s="544" customFormat="1">
      <c r="A41" s="539"/>
      <c r="B41" s="540"/>
      <c r="C41" s="515"/>
      <c r="D41" s="541"/>
      <c r="E41" s="541"/>
      <c r="F41" s="542"/>
      <c r="G41" s="543"/>
      <c r="H41" s="543"/>
      <c r="I41" s="523"/>
      <c r="J41" s="523"/>
      <c r="K41" s="523"/>
    </row>
    <row r="42" spans="1:253" s="544" customFormat="1">
      <c r="A42" s="539"/>
      <c r="B42" s="540"/>
      <c r="C42" s="515"/>
      <c r="D42" s="541"/>
      <c r="E42" s="541"/>
      <c r="F42" s="542"/>
      <c r="G42" s="543"/>
      <c r="H42" s="543"/>
      <c r="I42" s="523"/>
      <c r="J42" s="523"/>
      <c r="K42" s="523"/>
    </row>
    <row r="43" spans="1:253" s="544" customFormat="1">
      <c r="A43" s="539"/>
      <c r="B43" s="540"/>
      <c r="C43" s="515"/>
      <c r="D43" s="541"/>
      <c r="E43" s="541"/>
      <c r="F43" s="542"/>
      <c r="G43" s="543"/>
      <c r="H43" s="543"/>
      <c r="I43" s="523"/>
      <c r="J43" s="523"/>
      <c r="K43" s="523"/>
    </row>
    <row r="44" spans="1:253" s="544" customFormat="1">
      <c r="A44" s="539"/>
      <c r="B44" s="540"/>
      <c r="C44" s="515"/>
      <c r="D44" s="541"/>
      <c r="E44" s="541"/>
      <c r="F44" s="542"/>
      <c r="G44" s="543"/>
      <c r="H44" s="543"/>
      <c r="I44" s="523"/>
      <c r="J44" s="523"/>
      <c r="K44" s="523"/>
    </row>
    <row r="45" spans="1:253" s="544" customFormat="1">
      <c r="A45" s="539"/>
      <c r="B45" s="540"/>
      <c r="C45" s="515"/>
      <c r="D45" s="541"/>
      <c r="E45" s="541"/>
      <c r="F45" s="542"/>
      <c r="G45" s="543"/>
      <c r="H45" s="543"/>
      <c r="I45" s="523"/>
      <c r="J45" s="523"/>
      <c r="K45" s="523"/>
    </row>
    <row r="46" spans="1:253" s="544" customFormat="1">
      <c r="A46" s="539"/>
      <c r="B46" s="540"/>
      <c r="C46" s="515"/>
      <c r="D46" s="541"/>
      <c r="E46" s="541"/>
      <c r="F46" s="542"/>
      <c r="G46" s="543"/>
      <c r="H46" s="543"/>
      <c r="I46" s="523"/>
      <c r="J46" s="523"/>
      <c r="K46" s="523"/>
    </row>
    <row r="47" spans="1:253" s="544" customFormat="1">
      <c r="A47" s="539"/>
      <c r="B47" s="540"/>
      <c r="C47" s="515"/>
      <c r="D47" s="541"/>
      <c r="E47" s="541"/>
      <c r="F47" s="542"/>
      <c r="G47" s="543"/>
      <c r="H47" s="543"/>
      <c r="I47" s="523"/>
      <c r="J47" s="523"/>
      <c r="K47" s="523"/>
    </row>
    <row r="48" spans="1:253" s="544" customFormat="1">
      <c r="A48" s="539"/>
      <c r="B48" s="540"/>
      <c r="C48" s="515"/>
      <c r="D48" s="541"/>
      <c r="E48" s="541"/>
      <c r="F48" s="542"/>
      <c r="G48" s="543"/>
      <c r="H48" s="543"/>
      <c r="I48" s="523"/>
      <c r="J48" s="523"/>
      <c r="K48" s="523"/>
    </row>
    <row r="49" spans="1:253" s="544" customFormat="1">
      <c r="A49" s="539"/>
      <c r="B49" s="540"/>
      <c r="C49" s="515"/>
      <c r="D49" s="541"/>
      <c r="E49" s="541"/>
      <c r="F49" s="542"/>
      <c r="G49" s="543"/>
      <c r="H49" s="543"/>
      <c r="I49" s="523"/>
      <c r="J49" s="523"/>
      <c r="K49" s="523"/>
    </row>
    <row r="50" spans="1:253" s="544" customFormat="1">
      <c r="A50" s="539"/>
      <c r="B50" s="540"/>
      <c r="C50" s="515"/>
      <c r="D50" s="541"/>
      <c r="E50" s="541"/>
      <c r="F50" s="542"/>
      <c r="G50" s="543"/>
      <c r="H50" s="543"/>
      <c r="I50" s="523"/>
      <c r="J50" s="523"/>
      <c r="K50" s="523"/>
    </row>
    <row r="51" spans="1:253" s="544" customFormat="1">
      <c r="A51" s="539"/>
      <c r="B51" s="540"/>
      <c r="C51" s="515"/>
      <c r="D51" s="541"/>
      <c r="E51" s="541"/>
      <c r="F51" s="542"/>
      <c r="G51" s="543"/>
      <c r="H51" s="543"/>
      <c r="I51" s="523"/>
      <c r="J51" s="523"/>
      <c r="K51" s="523"/>
    </row>
    <row r="52" spans="1:253" s="544" customFormat="1">
      <c r="A52" s="539"/>
      <c r="B52" s="540"/>
      <c r="C52" s="515"/>
      <c r="D52" s="541"/>
      <c r="E52" s="541"/>
      <c r="F52" s="542"/>
      <c r="G52" s="543"/>
      <c r="H52" s="543"/>
      <c r="I52" s="523"/>
      <c r="J52" s="523"/>
      <c r="K52" s="523"/>
    </row>
    <row r="53" spans="1:253" s="544" customFormat="1">
      <c r="A53" s="539"/>
      <c r="B53" s="540"/>
      <c r="C53" s="515"/>
      <c r="D53" s="541"/>
      <c r="E53" s="541"/>
      <c r="F53" s="542"/>
      <c r="G53" s="543"/>
      <c r="H53" s="543"/>
      <c r="I53" s="523"/>
      <c r="J53" s="523"/>
      <c r="K53" s="523"/>
    </row>
    <row r="54" spans="1:253" s="544" customFormat="1">
      <c r="A54" s="539"/>
      <c r="B54" s="540"/>
      <c r="C54" s="515"/>
      <c r="D54" s="541"/>
      <c r="E54" s="541"/>
      <c r="F54" s="542"/>
      <c r="G54" s="543"/>
      <c r="H54" s="543"/>
      <c r="I54" s="523"/>
      <c r="J54" s="523"/>
      <c r="K54" s="523"/>
    </row>
    <row r="55" spans="1:253" s="544" customFormat="1">
      <c r="A55" s="539"/>
      <c r="B55" s="540"/>
      <c r="C55" s="515"/>
      <c r="D55" s="541"/>
      <c r="E55" s="541"/>
      <c r="F55" s="542"/>
      <c r="G55" s="543"/>
      <c r="H55" s="543"/>
      <c r="I55" s="523"/>
      <c r="J55" s="523"/>
      <c r="K55" s="523"/>
    </row>
    <row r="56" spans="1:253" s="544" customFormat="1">
      <c r="A56" s="539"/>
      <c r="B56" s="540"/>
      <c r="C56" s="515"/>
      <c r="D56" s="541"/>
      <c r="E56" s="541"/>
      <c r="F56" s="542"/>
      <c r="G56" s="543"/>
      <c r="H56" s="543"/>
      <c r="I56" s="523"/>
      <c r="J56" s="523"/>
      <c r="K56" s="523"/>
    </row>
    <row r="57" spans="1:253" s="544" customFormat="1">
      <c r="A57" s="539"/>
      <c r="B57" s="540"/>
      <c r="C57" s="515"/>
      <c r="D57" s="541"/>
      <c r="E57" s="541"/>
      <c r="F57" s="542"/>
      <c r="G57" s="543"/>
      <c r="H57" s="543"/>
      <c r="I57" s="523"/>
      <c r="J57" s="523"/>
      <c r="K57" s="523"/>
    </row>
    <row r="58" spans="1:253" s="544" customFormat="1">
      <c r="A58" s="539"/>
      <c r="B58" s="540"/>
      <c r="C58" s="561"/>
      <c r="D58" s="541"/>
      <c r="E58" s="541"/>
      <c r="F58" s="542"/>
      <c r="G58" s="543"/>
      <c r="H58" s="543"/>
      <c r="I58" s="523"/>
      <c r="J58" s="523"/>
      <c r="K58" s="523"/>
    </row>
    <row r="59" spans="1:253" s="544" customFormat="1">
      <c r="A59" s="539"/>
      <c r="B59" s="540"/>
      <c r="C59" s="622"/>
      <c r="D59" s="541"/>
      <c r="E59" s="541"/>
      <c r="F59" s="542"/>
      <c r="G59" s="543"/>
      <c r="H59" s="543"/>
      <c r="I59" s="523"/>
      <c r="J59" s="523"/>
      <c r="K59" s="523"/>
    </row>
    <row r="60" spans="1:253" s="544" customFormat="1">
      <c r="A60" s="539"/>
      <c r="B60" s="540"/>
      <c r="C60" s="521"/>
      <c r="D60" s="541"/>
      <c r="E60" s="541"/>
      <c r="F60" s="542"/>
      <c r="G60" s="543"/>
      <c r="H60" s="543"/>
      <c r="I60" s="523"/>
      <c r="J60" s="523"/>
      <c r="K60" s="523"/>
    </row>
    <row r="61" spans="1:253" s="544" customFormat="1">
      <c r="A61" s="539"/>
      <c r="B61" s="540"/>
      <c r="C61" s="622"/>
      <c r="D61" s="541"/>
      <c r="E61" s="541"/>
      <c r="F61" s="542"/>
      <c r="G61" s="543"/>
      <c r="H61" s="543"/>
      <c r="I61" s="523"/>
      <c r="J61" s="523"/>
      <c r="K61" s="523"/>
    </row>
    <row r="62" spans="1:253" s="544" customFormat="1">
      <c r="A62" s="539"/>
      <c r="B62" s="540"/>
      <c r="C62" s="521"/>
      <c r="D62" s="541"/>
      <c r="E62" s="541"/>
      <c r="F62" s="542"/>
      <c r="G62" s="543"/>
      <c r="H62" s="543"/>
      <c r="I62" s="523"/>
      <c r="J62" s="523"/>
      <c r="K62" s="523"/>
    </row>
    <row r="63" spans="1:253" s="544" customFormat="1">
      <c r="A63" s="539"/>
      <c r="B63" s="540"/>
      <c r="C63" s="541"/>
      <c r="D63" s="541"/>
      <c r="E63" s="541"/>
      <c r="F63" s="542"/>
      <c r="G63" s="543"/>
      <c r="H63" s="54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c r="IB63" s="523"/>
      <c r="IC63" s="523"/>
      <c r="ID63" s="523"/>
      <c r="IE63" s="523"/>
      <c r="IF63" s="523"/>
      <c r="IG63" s="523"/>
      <c r="IH63" s="523"/>
      <c r="II63" s="523"/>
      <c r="IJ63" s="523"/>
      <c r="IK63" s="523"/>
      <c r="IL63" s="523"/>
      <c r="IM63" s="523"/>
      <c r="IN63" s="523"/>
      <c r="IO63" s="523"/>
      <c r="IP63" s="523"/>
      <c r="IQ63" s="523"/>
      <c r="IR63" s="523"/>
      <c r="IS63" s="523"/>
    </row>
  </sheetData>
  <customSheetViews>
    <customSheetView guid="{D18DB499-0579-FF4A-9B8B-3F60D92FC7BB}" scale="142" showPageBreaks="1" zeroValues="0" printArea="1" view="pageBreakPreview">
      <selection activeCell="B4" sqref="B4"/>
      <rowBreaks count="1" manualBreakCount="1">
        <brk id="15" max="7" man="1"/>
      </rowBreaks>
      <pageMargins left="0.55118110236220474" right="0.19685039370078741" top="0.35433070866141736" bottom="0.78740157480314965" header="0.19685039370078741" footer="0.31496062992125984"/>
      <pageSetup paperSize="9" scale="97" orientation="portrait" r:id="rId1"/>
    </customSheetView>
    <customSheetView guid="{CDB37B5C-25E8-6845-A1FE-C2EB28E94FE7}" showPageBreaks="1" zeroValues="0" printArea="1" view="pageBreakPreview" topLeftCell="A14">
      <selection activeCell="D10" sqref="D10"/>
      <rowBreaks count="1" manualBreakCount="1">
        <brk id="15" max="7" man="1"/>
      </rowBreaks>
      <pageMargins left="0.55118110236220474" right="0.19685039370078741" top="0.35433070866141736" bottom="0.78740157480314965" header="0.19685039370078741" footer="0.31496062992125984"/>
      <pageSetup paperSize="9" scale="97" orientation="portrait" r:id="rId2"/>
    </customSheetView>
    <customSheetView guid="{EB3190D5-F4CE-42A5-A802-28C41937F1DA}" showPageBreaks="1" zeroValues="0" printArea="1" view="pageBreakPreview" topLeftCell="A14">
      <selection activeCell="D10" sqref="D10"/>
      <rowBreaks count="1" manualBreakCount="1">
        <brk id="15" max="7" man="1"/>
      </rowBreaks>
      <pageMargins left="0.55118110236220474" right="0.19685039370078741" top="0.35433070866141736" bottom="0.78740157480314965" header="0.19685039370078741" footer="0.31496062992125984"/>
      <pageSetup paperSize="9" scale="97" orientation="portrait" r:id="rId3"/>
    </customSheetView>
  </customSheetViews>
  <mergeCells count="4">
    <mergeCell ref="G15:H15"/>
    <mergeCell ref="G25:H25"/>
    <mergeCell ref="B26:F26"/>
    <mergeCell ref="G26:H26"/>
  </mergeCells>
  <conditionalFormatting sqref="F10">
    <cfRule type="cellIs" dxfId="137" priority="10" stopIfTrue="1" operator="equal">
      <formula>0</formula>
    </cfRule>
  </conditionalFormatting>
  <conditionalFormatting sqref="F11">
    <cfRule type="cellIs" dxfId="136" priority="9" stopIfTrue="1" operator="equal">
      <formula>0</formula>
    </cfRule>
  </conditionalFormatting>
  <conditionalFormatting sqref="F12">
    <cfRule type="cellIs" dxfId="135" priority="8" stopIfTrue="1" operator="equal">
      <formula>0</formula>
    </cfRule>
  </conditionalFormatting>
  <conditionalFormatting sqref="F13">
    <cfRule type="cellIs" dxfId="134" priority="7" stopIfTrue="1" operator="equal">
      <formula>0</formula>
    </cfRule>
  </conditionalFormatting>
  <conditionalFormatting sqref="F7">
    <cfRule type="cellIs" dxfId="133" priority="6" stopIfTrue="1" operator="equal">
      <formula>0</formula>
    </cfRule>
  </conditionalFormatting>
  <conditionalFormatting sqref="F5">
    <cfRule type="cellIs" dxfId="132" priority="5" stopIfTrue="1" operator="equal">
      <formula>0</formula>
    </cfRule>
  </conditionalFormatting>
  <conditionalFormatting sqref="F8">
    <cfRule type="cellIs" dxfId="131" priority="4" stopIfTrue="1" operator="equal">
      <formula>0</formula>
    </cfRule>
  </conditionalFormatting>
  <conditionalFormatting sqref="F9">
    <cfRule type="cellIs" dxfId="130" priority="3" stopIfTrue="1" operator="equal">
      <formula>0</formula>
    </cfRule>
  </conditionalFormatting>
  <conditionalFormatting sqref="F14">
    <cfRule type="cellIs" dxfId="129" priority="2" stopIfTrue="1" operator="equal">
      <formula>0</formula>
    </cfRule>
  </conditionalFormatting>
  <conditionalFormatting sqref="F14">
    <cfRule type="cellIs" dxfId="128" priority="1" stopIfTrue="1" operator="equal">
      <formula>0</formula>
    </cfRule>
  </conditionalFormatting>
  <pageMargins left="0.55118110236220474" right="0.19685039370078741" top="0.35433070866141736" bottom="0.78740157480314965" header="0.19685039370078741" footer="0.31496062992125984"/>
  <pageSetup paperSize="9" scale="97" orientation="portrait" r:id="rId4"/>
  <rowBreaks count="1" manualBreakCount="1">
    <brk id="15" max="7" man="1"/>
  </rowBreaks>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32</vt:i4>
      </vt:variant>
      <vt:variant>
        <vt:lpstr>Named Ranges</vt:lpstr>
      </vt:variant>
      <vt:variant>
        <vt:i4>56</vt:i4>
      </vt:variant>
    </vt:vector>
  </HeadingPairs>
  <TitlesOfParts>
    <vt:vector size="88" baseType="lpstr">
      <vt:lpstr>PREAMBULA</vt:lpstr>
      <vt:lpstr>MAPA_1</vt:lpstr>
      <vt:lpstr>MAPA_1_JEDNAKOVRIJEDNOST</vt:lpstr>
      <vt:lpstr>MAPA_2</vt:lpstr>
      <vt:lpstr>MAPA_3</vt:lpstr>
      <vt:lpstr>MAPA_4_LOKACIJA 1</vt:lpstr>
      <vt:lpstr>MAPA_4_LOKACIJA 2</vt:lpstr>
      <vt:lpstr>MAPA_4_LOKACIJA 3</vt:lpstr>
      <vt:lpstr>MAPA_4_LOKACIJA 4</vt:lpstr>
      <vt:lpstr>MAPA_4_LOKACIJA 5</vt:lpstr>
      <vt:lpstr>MAPA_4_LOKACIJA 6</vt:lpstr>
      <vt:lpstr>MAPA_4_LOKACIJA 7</vt:lpstr>
      <vt:lpstr>MAPA_4_LOKACIJA 8</vt:lpstr>
      <vt:lpstr>MAPA_4_LOKACIJA 9</vt:lpstr>
      <vt:lpstr>MAPA_4_LOKACIJA 10</vt:lpstr>
      <vt:lpstr>MAPA_4_LOKACIJA 11</vt:lpstr>
      <vt:lpstr>MAPA_4_LOKACIJA 13</vt:lpstr>
      <vt:lpstr>MAPA_4_LOKACIJA 14</vt:lpstr>
      <vt:lpstr>MAPA_4_LOKACIJA 15</vt:lpstr>
      <vt:lpstr>MAPA_4_LOKACIJA 16</vt:lpstr>
      <vt:lpstr>MAPA_4_LOKACIJA 17</vt:lpstr>
      <vt:lpstr>MAPA_4_LOKACIJA 18</vt:lpstr>
      <vt:lpstr>MAPA_4_REKAPITULACIJA</vt:lpstr>
      <vt:lpstr>MAPA_5_NC-VIDEONADZOR</vt:lpstr>
      <vt:lpstr>MAPA_5_NC-PROTUPROVALA</vt:lpstr>
      <vt:lpstr>MAPA_5_NC-KONTROLA PRISTUPA</vt:lpstr>
      <vt:lpstr>MAPA_5_NADZORNI CENTAR</vt:lpstr>
      <vt:lpstr>MAPA_5_ZAJEDNIČKI RADOVI</vt:lpstr>
      <vt:lpstr>MAPA_5_NAMJEŠTAJ</vt:lpstr>
      <vt:lpstr>MAPA_5_REKAPITULACIJA</vt:lpstr>
      <vt:lpstr>MAPA_6</vt:lpstr>
      <vt:lpstr>REKAPITULACIJA</vt:lpstr>
      <vt:lpstr>MAPA_1!Print_Area</vt:lpstr>
      <vt:lpstr>MAPA_1_JEDNAKOVRIJEDNOST!Print_Area</vt:lpstr>
      <vt:lpstr>'MAPA_4_LOKACIJA 1'!Print_Area</vt:lpstr>
      <vt:lpstr>'MAPA_4_LOKACIJA 10'!Print_Area</vt:lpstr>
      <vt:lpstr>'MAPA_4_LOKACIJA 11'!Print_Area</vt:lpstr>
      <vt:lpstr>'MAPA_4_LOKACIJA 13'!Print_Area</vt:lpstr>
      <vt:lpstr>'MAPA_4_LOKACIJA 14'!Print_Area</vt:lpstr>
      <vt:lpstr>'MAPA_4_LOKACIJA 15'!Print_Area</vt:lpstr>
      <vt:lpstr>'MAPA_4_LOKACIJA 16'!Print_Area</vt:lpstr>
      <vt:lpstr>'MAPA_4_LOKACIJA 17'!Print_Area</vt:lpstr>
      <vt:lpstr>'MAPA_4_LOKACIJA 18'!Print_Area</vt:lpstr>
      <vt:lpstr>'MAPA_4_LOKACIJA 2'!Print_Area</vt:lpstr>
      <vt:lpstr>'MAPA_4_LOKACIJA 3'!Print_Area</vt:lpstr>
      <vt:lpstr>'MAPA_4_LOKACIJA 4'!Print_Area</vt:lpstr>
      <vt:lpstr>'MAPA_4_LOKACIJA 5'!Print_Area</vt:lpstr>
      <vt:lpstr>'MAPA_4_LOKACIJA 6'!Print_Area</vt:lpstr>
      <vt:lpstr>'MAPA_4_LOKACIJA 7'!Print_Area</vt:lpstr>
      <vt:lpstr>'MAPA_4_LOKACIJA 8'!Print_Area</vt:lpstr>
      <vt:lpstr>'MAPA_4_LOKACIJA 9'!Print_Area</vt:lpstr>
      <vt:lpstr>MAPA_4_REKAPITULACIJA!Print_Area</vt:lpstr>
      <vt:lpstr>'MAPA_5_NADZORNI CENTAR'!Print_Area</vt:lpstr>
      <vt:lpstr>MAPA_5_NAMJEŠTAJ!Print_Area</vt:lpstr>
      <vt:lpstr>'MAPA_5_NC-KONTROLA PRISTUPA'!Print_Area</vt:lpstr>
      <vt:lpstr>'MAPA_5_NC-PROTUPROVALA'!Print_Area</vt:lpstr>
      <vt:lpstr>'MAPA_5_NC-VIDEONADZOR'!Print_Area</vt:lpstr>
      <vt:lpstr>MAPA_5_REKAPITULACIJA!Print_Area</vt:lpstr>
      <vt:lpstr>'MAPA_5_ZAJEDNIČKI RADOVI'!Print_Area</vt:lpstr>
      <vt:lpstr>PREAMBULA!Print_Area</vt:lpstr>
      <vt:lpstr>MAPA_1!Print_Titles</vt:lpstr>
      <vt:lpstr>MAPA_1_JEDNAKOVRIJEDNOST!Print_Titles</vt:lpstr>
      <vt:lpstr>'MAPA_4_LOKACIJA 1'!Print_Titles</vt:lpstr>
      <vt:lpstr>'MAPA_4_LOKACIJA 10'!Print_Titles</vt:lpstr>
      <vt:lpstr>'MAPA_4_LOKACIJA 11'!Print_Titles</vt:lpstr>
      <vt:lpstr>'MAPA_4_LOKACIJA 13'!Print_Titles</vt:lpstr>
      <vt:lpstr>'MAPA_4_LOKACIJA 14'!Print_Titles</vt:lpstr>
      <vt:lpstr>'MAPA_4_LOKACIJA 15'!Print_Titles</vt:lpstr>
      <vt:lpstr>'MAPA_4_LOKACIJA 16'!Print_Titles</vt:lpstr>
      <vt:lpstr>'MAPA_4_LOKACIJA 17'!Print_Titles</vt:lpstr>
      <vt:lpstr>'MAPA_4_LOKACIJA 18'!Print_Titles</vt:lpstr>
      <vt:lpstr>'MAPA_4_LOKACIJA 2'!Print_Titles</vt:lpstr>
      <vt:lpstr>'MAPA_4_LOKACIJA 3'!Print_Titles</vt:lpstr>
      <vt:lpstr>'MAPA_4_LOKACIJA 4'!Print_Titles</vt:lpstr>
      <vt:lpstr>'MAPA_4_LOKACIJA 5'!Print_Titles</vt:lpstr>
      <vt:lpstr>'MAPA_4_LOKACIJA 6'!Print_Titles</vt:lpstr>
      <vt:lpstr>'MAPA_4_LOKACIJA 7'!Print_Titles</vt:lpstr>
      <vt:lpstr>'MAPA_4_LOKACIJA 8'!Print_Titles</vt:lpstr>
      <vt:lpstr>'MAPA_4_LOKACIJA 9'!Print_Titles</vt:lpstr>
      <vt:lpstr>MAPA_4_REKAPITULACIJA!Print_Titles</vt:lpstr>
      <vt:lpstr>'MAPA_5_NADZORNI CENTAR'!Print_Titles</vt:lpstr>
      <vt:lpstr>MAPA_5_NAMJEŠTAJ!Print_Titles</vt:lpstr>
      <vt:lpstr>'MAPA_5_NC-KONTROLA PRISTUPA'!Print_Titles</vt:lpstr>
      <vt:lpstr>'MAPA_5_NC-PROTUPROVALA'!Print_Titles</vt:lpstr>
      <vt:lpstr>'MAPA_5_NC-VIDEONADZOR'!Print_Titles</vt:lpstr>
      <vt:lpstr>MAPA_5_REKAPITULACIJA!Print_Titles</vt:lpstr>
      <vt:lpstr>'MAPA_5_ZAJEDNIČKI RADOVI'!Print_Titles</vt:lpstr>
      <vt:lpstr>PREAMBULA!Print_Titles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Elipsa</dc:creator>
  <cp:keywords/>
  <dc:description/>
  <cp:lastModifiedBy>Microsoft Office User</cp:lastModifiedBy>
  <cp:lastPrinted>2021-04-28T11:29:17Z</cp:lastPrinted>
  <dcterms:created xsi:type="dcterms:W3CDTF">2001-03-13T07:34:38Z</dcterms:created>
  <dcterms:modified xsi:type="dcterms:W3CDTF">2021-08-27T11:40:35Z</dcterms:modified>
  <cp:category/>
</cp:coreProperties>
</file>